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hossack/Sync/Cycling/Randonneur/Events/LM600-2 BAPAPAB/"/>
    </mc:Choice>
  </mc:AlternateContent>
  <xr:revisionPtr revIDLastSave="0" documentId="13_ncr:1_{F8D01BA7-CFCC-944E-A191-223B84934E0A}" xr6:coauthVersionLast="47" xr6:coauthVersionMax="47" xr10:uidLastSave="{00000000-0000-0000-0000-000000000000}"/>
  <bookViews>
    <workbookView xWindow="-25600" yWindow="1300" windowWidth="25600" windowHeight="28300" xr2:uid="{00000000-000D-0000-FFFF-FFFF00000000}"/>
  </bookViews>
  <sheets>
    <sheet name="Sheet1" sheetId="1" r:id="rId1"/>
  </sheets>
  <definedNames>
    <definedName name="_xlnm.Print_Area" localSheetId="0">Sheet1!$A$1:$D$189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0" i="1" l="1"/>
  <c r="E131" i="1" s="1"/>
  <c r="E132" i="1" s="1"/>
  <c r="E133" i="1" s="1"/>
  <c r="E134" i="1" s="1"/>
  <c r="A130" i="1"/>
  <c r="A131" i="1" s="1"/>
  <c r="A132" i="1" s="1"/>
  <c r="A133" i="1" s="1"/>
  <c r="A134" i="1" s="1"/>
  <c r="A135" i="1" s="1"/>
  <c r="E41" i="1"/>
  <c r="E42" i="1" s="1"/>
  <c r="E43" i="1" s="1"/>
  <c r="E44" i="1" s="1"/>
  <c r="E45" i="1" s="1"/>
  <c r="E46" i="1" s="1"/>
  <c r="E47" i="1" s="1"/>
  <c r="E48" i="1" s="1"/>
  <c r="E146" i="1" l="1"/>
  <c r="E147" i="1" s="1"/>
  <c r="E148" i="1" s="1"/>
  <c r="E149" i="1" s="1"/>
  <c r="E150" i="1" s="1"/>
  <c r="E151" i="1" s="1"/>
  <c r="E152" i="1" s="1"/>
  <c r="E153" i="1" s="1"/>
  <c r="E154" i="1" s="1"/>
  <c r="D143" i="1"/>
  <c r="D125" i="1"/>
  <c r="D123" i="1"/>
  <c r="D112" i="1"/>
  <c r="E156" i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37" i="1"/>
  <c r="E138" i="1" s="1"/>
  <c r="E139" i="1" s="1"/>
  <c r="E140" i="1" s="1"/>
  <c r="E141" i="1" s="1"/>
  <c r="E142" i="1" s="1"/>
  <c r="E108" i="1"/>
  <c r="E109" i="1" s="1"/>
  <c r="E110" i="1" s="1"/>
  <c r="E111" i="1" s="1"/>
  <c r="E92" i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78" i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D89" i="1"/>
  <c r="E49" i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21" i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6" i="1"/>
  <c r="E7" i="1" s="1"/>
  <c r="D103" i="1"/>
  <c r="D8" i="1"/>
  <c r="A7" i="1"/>
  <c r="A8" i="1" s="1"/>
  <c r="E171" i="1" l="1"/>
  <c r="E172" i="1" s="1"/>
  <c r="E89" i="1"/>
  <c r="E90" i="1" s="1"/>
  <c r="E143" i="1"/>
  <c r="E144" i="1" s="1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103" i="1"/>
  <c r="E104" i="1" s="1"/>
  <c r="E105" i="1" s="1"/>
  <c r="E106" i="1" s="1"/>
  <c r="E112" i="1"/>
  <c r="E173" i="1" l="1"/>
  <c r="E174" i="1" s="1"/>
  <c r="E175" i="1" s="1"/>
  <c r="E176" i="1" s="1"/>
  <c r="E113" i="1"/>
  <c r="E114" i="1" s="1"/>
  <c r="E115" i="1" s="1"/>
  <c r="E116" i="1" s="1"/>
  <c r="E117" i="1" s="1"/>
  <c r="A9" i="1"/>
  <c r="A10" i="1" s="1"/>
  <c r="E177" i="1" l="1"/>
  <c r="E178" i="1" s="1"/>
  <c r="E179" i="1" s="1"/>
  <c r="E180" i="1" s="1"/>
  <c r="E181" i="1" s="1"/>
  <c r="E182" i="1" s="1"/>
  <c r="E183" i="1" s="1"/>
  <c r="E184" i="1" s="1"/>
  <c r="E185" i="1" s="1"/>
  <c r="E186" i="1" s="1"/>
  <c r="E118" i="1"/>
  <c r="E119" i="1" s="1"/>
  <c r="E120" i="1" s="1"/>
  <c r="E121" i="1" s="1"/>
  <c r="E122" i="1" s="1"/>
  <c r="E123" i="1" s="1"/>
  <c r="A11" i="1"/>
  <c r="E124" i="1" l="1"/>
  <c r="E125" i="1" s="1"/>
  <c r="A12" i="1"/>
  <c r="E126" i="1" l="1"/>
  <c r="E127" i="1" s="1"/>
  <c r="E128" i="1" s="1"/>
  <c r="E129" i="1" s="1"/>
  <c r="A13" i="1"/>
  <c r="A14" i="1" l="1"/>
  <c r="A15" i="1" l="1"/>
  <c r="A16" i="1" l="1"/>
  <c r="A17" i="1" l="1"/>
  <c r="A18" i="1" l="1"/>
  <c r="A19" i="1" l="1"/>
  <c r="A20" i="1" l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l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l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l="1"/>
  <c r="A92" i="1" l="1"/>
  <c r="A93" i="1" s="1"/>
  <c r="A94" i="1" s="1"/>
  <c r="A95" i="1" s="1"/>
  <c r="A96" i="1" s="1"/>
  <c r="A97" i="1" l="1"/>
  <c r="A98" i="1" s="1"/>
  <c r="A99" i="1" s="1"/>
  <c r="A100" i="1" s="1"/>
  <c r="A101" i="1" s="1"/>
  <c r="A102" i="1" s="1"/>
  <c r="A103" i="1" s="1"/>
  <c r="A104" i="1" l="1"/>
  <c r="A105" i="1" s="1"/>
  <c r="A106" i="1" s="1"/>
  <c r="A107" i="1" s="1"/>
  <c r="A108" i="1" l="1"/>
  <c r="A109" i="1" l="1"/>
  <c r="A110" i="1" s="1"/>
  <c r="A111" i="1" s="1"/>
  <c r="A112" i="1" s="1"/>
  <c r="A113" i="1" l="1"/>
  <c r="A114" i="1" s="1"/>
  <c r="A115" i="1" s="1"/>
  <c r="A116" i="1" s="1"/>
  <c r="A117" i="1" s="1"/>
  <c r="A118" i="1" l="1"/>
  <c r="A119" i="1" s="1"/>
  <c r="A120" i="1" s="1"/>
  <c r="A121" i="1" s="1"/>
  <c r="A122" i="1" s="1"/>
  <c r="A123" i="1" s="1"/>
  <c r="A124" i="1" l="1"/>
  <c r="A125" i="1" s="1"/>
  <c r="A126" i="1" l="1"/>
  <c r="A127" i="1" s="1"/>
  <c r="A128" i="1" s="1"/>
  <c r="A129" i="1" s="1"/>
  <c r="A137" i="1" l="1"/>
  <c r="A138" i="1" s="1"/>
  <c r="A139" i="1" s="1"/>
  <c r="A140" i="1" s="1"/>
  <c r="A141" i="1" s="1"/>
  <c r="A142" i="1" s="1"/>
  <c r="A143" i="1" s="1"/>
  <c r="A144" i="1" l="1"/>
  <c r="A146" i="1" s="1"/>
  <c r="A147" i="1" s="1"/>
  <c r="A148" i="1" s="1"/>
  <c r="A149" i="1" s="1"/>
  <c r="A150" i="1" s="1"/>
  <c r="A145" i="1" l="1"/>
  <c r="A151" i="1"/>
  <c r="A152" i="1" s="1"/>
  <c r="A153" i="1" s="1"/>
  <c r="A154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l="1"/>
  <c r="A168" i="1" s="1"/>
  <c r="A169" i="1" s="1"/>
  <c r="A170" i="1" s="1"/>
  <c r="A171" i="1" s="1"/>
  <c r="A172" i="1" s="1"/>
  <c r="A155" i="1"/>
  <c r="A173" i="1" l="1"/>
  <c r="A174" i="1" s="1"/>
  <c r="A175" i="1" s="1"/>
  <c r="A176" i="1" s="1"/>
  <c r="A177" i="1" l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</calcChain>
</file>

<file path=xl/sharedStrings.xml><?xml version="1.0" encoding="utf-8"?>
<sst xmlns="http://schemas.openxmlformats.org/spreadsheetml/2006/main" count="385" uniqueCount="193">
  <si>
    <t>Dist.(cum.)</t>
  </si>
  <si>
    <t>Turn</t>
  </si>
  <si>
    <t>Route Description</t>
  </si>
  <si>
    <t>Dist.(int.)</t>
  </si>
  <si>
    <t/>
  </si>
  <si>
    <t>DÉPART</t>
  </si>
  <si>
    <t>L</t>
  </si>
  <si>
    <t>Terminal Avenue</t>
  </si>
  <si>
    <t>R</t>
  </si>
  <si>
    <t>CO</t>
  </si>
  <si>
    <t>Abbott Street</t>
  </si>
  <si>
    <t>Marine Drive</t>
  </si>
  <si>
    <t>Horseshoe Bay Dr</t>
  </si>
  <si>
    <t>Depot Rd</t>
  </si>
  <si>
    <t>Garibaldi Way</t>
  </si>
  <si>
    <t>Main St</t>
  </si>
  <si>
    <t>Clarke St</t>
  </si>
  <si>
    <t>Shaughnessy St</t>
  </si>
  <si>
    <t>Prairie Ave</t>
  </si>
  <si>
    <t>Traboulay PoCo Trail/​Trans Canada Trail</t>
  </si>
  <si>
    <t>Old Dewdney Trunk Frontage Rd</t>
  </si>
  <si>
    <t>Old Dewdney Trunk Rd</t>
  </si>
  <si>
    <t>Harris Rd</t>
  </si>
  <si>
    <t>132 Ave</t>
  </si>
  <si>
    <t>132 Ave turns slightly right and becomes 210 St</t>
  </si>
  <si>
    <t>232 St</t>
  </si>
  <si>
    <t>Richards Ave</t>
  </si>
  <si>
    <t>Doyle St</t>
  </si>
  <si>
    <t>Slight right onto Sylvester Rd</t>
  </si>
  <si>
    <t>Eagle St</t>
  </si>
  <si>
    <t>McPherson Rd</t>
  </si>
  <si>
    <t>Agassiz-Rosedale Hwy/​Hot Springs Rd/​BC-9 S</t>
  </si>
  <si>
    <t>BC-7 W</t>
  </si>
  <si>
    <t>Kawkawa Lake Road</t>
  </si>
  <si>
    <t>Othello Road</t>
  </si>
  <si>
    <t>Turn slight left onto Kawkawa Lake Road</t>
  </si>
  <si>
    <t>Coquihalla St</t>
  </si>
  <si>
    <t>At the roundabout, take the 1st exit onto Yale Rd heading to Chilliwack</t>
  </si>
  <si>
    <t>Sharp right onto Old Yale Rd</t>
  </si>
  <si>
    <t>Bustin Rd</t>
  </si>
  <si>
    <t>Knight Rd</t>
  </si>
  <si>
    <t>Turn right to stay on Luckakuck Way</t>
  </si>
  <si>
    <t>Progress Way</t>
  </si>
  <si>
    <t>Keith Wilson Rd</t>
  </si>
  <si>
    <t>Boundary Rd</t>
  </si>
  <si>
    <t>S Parallel Rd</t>
  </si>
  <si>
    <t>McDermott Rd</t>
  </si>
  <si>
    <t>Vye Rd</t>
  </si>
  <si>
    <t>King Rd</t>
  </si>
  <si>
    <t>Townshipline Rd</t>
  </si>
  <si>
    <t>Bradner Rd</t>
  </si>
  <si>
    <t>River Rd</t>
  </si>
  <si>
    <t>272 St</t>
  </si>
  <si>
    <t>88 Ave</t>
  </si>
  <si>
    <t>48 Ave</t>
  </si>
  <si>
    <t>0 Ave</t>
  </si>
  <si>
    <t>200 St</t>
  </si>
  <si>
    <t>Glover Rd</t>
  </si>
  <si>
    <t>Allard Crescent</t>
  </si>
  <si>
    <t>199b St</t>
  </si>
  <si>
    <t>101 Ave</t>
  </si>
  <si>
    <t>197 St</t>
  </si>
  <si>
    <t>196 St/​Telegraph Trail</t>
  </si>
  <si>
    <t>168 St</t>
  </si>
  <si>
    <t>104 Ave</t>
  </si>
  <si>
    <t>160 St</t>
  </si>
  <si>
    <t>108 Ave</t>
  </si>
  <si>
    <t>King Edward St</t>
  </si>
  <si>
    <t>10th Avenue Bikeway/​Victoria Dr</t>
  </si>
  <si>
    <t>E 10th Ave/​10th Avenue Bikeway</t>
  </si>
  <si>
    <t>Windsor St/​Windsor Bikeway</t>
  </si>
  <si>
    <t>IN CASE OF ABANDONMENT OR EMERGENCY</t>
  </si>
  <si>
    <t>ARRIVÉE: Breka Café</t>
  </si>
  <si>
    <t>LET THE ORGANIZERS KNOW</t>
  </si>
  <si>
    <t>Breka Café Main St.</t>
  </si>
  <si>
    <t>North down Main St.</t>
  </si>
  <si>
    <t>Quebec St b/c Expo</t>
  </si>
  <si>
    <t>West Pender, merges onto W Georgia</t>
  </si>
  <si>
    <t>Stanley Park Causeway Sidewalk route</t>
  </si>
  <si>
    <t>BR</t>
  </si>
  <si>
    <t>Follow bike route off bridge, down hill, hard right in reverse direction, under bridge</t>
  </si>
  <si>
    <t>Onto Taylor Way over small bridge</t>
  </si>
  <si>
    <t>Tailor Way at stop sign</t>
  </si>
  <si>
    <t>RR</t>
  </si>
  <si>
    <t>At roundabout, take 1st exit overpass</t>
  </si>
  <si>
    <t>Take ramp onto BC-99 N, go to Squamish</t>
  </si>
  <si>
    <t>Exit 11 for 15th Street/​Cross Creek Rd</t>
  </si>
  <si>
    <t>15 St b/c ​Cross Creek Rd</t>
  </si>
  <si>
    <t>Moody St overpass and curve left</t>
  </si>
  <si>
    <t>Murray St b/c Guildford b/c Ozada Ave</t>
  </si>
  <si>
    <t>BL</t>
  </si>
  <si>
    <r>
      <t xml:space="preserve">Exit Rd onto </t>
    </r>
    <r>
      <rPr>
        <b/>
        <sz val="12"/>
        <color theme="1"/>
        <rFont val="Arial"/>
        <family val="2"/>
      </rPr>
      <t xml:space="preserve">GRAVEL </t>
    </r>
    <r>
      <rPr>
        <sz val="12"/>
        <color theme="1"/>
        <rFont val="Arial"/>
        <family val="2"/>
      </rPr>
      <t>Trans Canada Trail</t>
    </r>
  </si>
  <si>
    <t>Turn left and cross bridge over river</t>
  </si>
  <si>
    <t>Exit Gravel, cross Belfast, cross Bridge</t>
  </si>
  <si>
    <t>128 Ave b/c Abernethy Way</t>
  </si>
  <si>
    <t>Stave Lake St b/c Dale Rd</t>
  </si>
  <si>
    <t>Lougheed Hwy/​BC-7 E</t>
  </si>
  <si>
    <t>Stay on Lougheed E</t>
  </si>
  <si>
    <t>Hwy 9 towards Harrison</t>
  </si>
  <si>
    <t>Exit Lougheed on ramp towards Hope</t>
  </si>
  <si>
    <t>Hwy 1 / Water St</t>
  </si>
  <si>
    <t>At underpass to Old Hope Princeton Way</t>
  </si>
  <si>
    <t>Ramp right onto Lougheed Highway, 7</t>
  </si>
  <si>
    <t>Stay left onto BC-9 S</t>
  </si>
  <si>
    <t>Agassiz-Rosedale Hwy/​BC-9, cross bridge</t>
  </si>
  <si>
    <t>Ferry Rd b/c Camp River Rd</t>
  </si>
  <si>
    <t>Bike Route (No Motorized Vehicles)</t>
  </si>
  <si>
    <t>Continue then exit onto Luckakuck Way</t>
  </si>
  <si>
    <t>At the roundabout, exit onto Lickman Rd</t>
  </si>
  <si>
    <t>Central Valley Greenway until Victoria Drive</t>
  </si>
  <si>
    <t>31st Ave/Hillscrest Bike Route</t>
  </si>
  <si>
    <t>BR/L</t>
  </si>
  <si>
    <t>Bears Right, so turn left onto 30th</t>
  </si>
  <si>
    <t>197 St turns slightly right and b/c 98b Ave</t>
  </si>
  <si>
    <t>Dist.(ctrl.)</t>
  </si>
  <si>
    <t>R=Right, L=Left, CO=Continue On, TA=Turn Around, BR/BL=bear Right, b/c=becomes, ✸ = services</t>
  </si>
  <si>
    <t>BC-99 S, back to West Van 
(water stop in Van is in another 71km)</t>
  </si>
  <si>
    <t>Squamish Info Control:
Government Rd @ Depot Rd</t>
  </si>
  <si>
    <r>
      <t xml:space="preserve">Trans Canada Trail </t>
    </r>
    <r>
      <rPr>
        <b/>
        <sz val="12"/>
        <color theme="1"/>
        <rFont val="Arial"/>
        <family val="2"/>
      </rPr>
      <t>GRAVEL</t>
    </r>
    <r>
      <rPr>
        <sz val="12"/>
        <color theme="1"/>
        <rFont val="Arial"/>
        <family val="2"/>
      </rPr>
      <t xml:space="preserve"> w/ detours</t>
    </r>
  </si>
  <si>
    <t>Turn right at the 1st cross street onto Lillooet Rd - ✸ at Husky</t>
  </si>
  <si>
    <t>Farms Rd ✸ close at 8pm</t>
  </si>
  <si>
    <t>Dewdney Trunk Rd ✸</t>
  </si>
  <si>
    <t>Government Rd ✸ (store has no recycling)</t>
  </si>
  <si>
    <t>Harrison Info Control:
Lilooet Rd @ McPherson Rd</t>
  </si>
  <si>
    <r>
      <t xml:space="preserve">BC-7 E/​BC-9 S (signs for Agassiz/​Hope)
</t>
    </r>
    <r>
      <rPr>
        <sz val="10"/>
        <color theme="1"/>
        <rFont val="Arial"/>
        <family val="2"/>
      </rPr>
      <t>✸ if you go straight into town, Subway open until 10pm</t>
    </r>
  </si>
  <si>
    <r>
      <t xml:space="preserve">6 Ave, </t>
    </r>
    <r>
      <rPr>
        <sz val="10"/>
        <color theme="1"/>
        <rFont val="Arial"/>
        <family val="2"/>
      </rPr>
      <t>✸ Chevron 24/7 via window, Tim's 'till 10pm</t>
    </r>
  </si>
  <si>
    <t>Stay on Othello Rd, CONQUER THE HILLS</t>
  </si>
  <si>
    <t>Othello Road, signs for Coquihalla Valley</t>
  </si>
  <si>
    <t>Peers Creek Road (signs for Merrit)</t>
  </si>
  <si>
    <t>Othello Info Control:
At bridge after underpass</t>
  </si>
  <si>
    <t>Young Rd b/c Chilliwack River Rd (✸ 416k)</t>
  </si>
  <si>
    <t>6th Avenue (next ✸ in 60kms after 10pm)</t>
  </si>
  <si>
    <t>Chilliwack Info Control:
Knight Rd @ Pathway</t>
  </si>
  <si>
    <t>Industrial Way b/c Yale Rd</t>
  </si>
  <si>
    <r>
      <t xml:space="preserve">Dyke Crest Rd (smooth </t>
    </r>
    <r>
      <rPr>
        <b/>
        <sz val="12"/>
        <color theme="1"/>
        <rFont val="Arial"/>
        <family val="2"/>
      </rPr>
      <t>GRAVEL</t>
    </r>
    <r>
      <rPr>
        <sz val="12"/>
        <color theme="1"/>
        <rFont val="Arial"/>
        <family val="2"/>
      </rPr>
      <t>)</t>
    </r>
  </si>
  <si>
    <t>Go up hill towards Keith Wilson Rd</t>
  </si>
  <si>
    <t>R/L</t>
  </si>
  <si>
    <t>Tolmie Rd onto No. 3 Rd</t>
  </si>
  <si>
    <t>At roundabout, 3rd exit onto Marshall Rd</t>
  </si>
  <si>
    <t>Clearbrook Rd (✸Esso 24/7 on right)</t>
  </si>
  <si>
    <t>​Mount Lehman Rd (continue across roundabouts + Hwy, ✸ 473km @ Blueridge)</t>
  </si>
  <si>
    <t>Fort Langley Info Control:
Corner of River Road b/c 272nd</t>
  </si>
  <si>
    <t>You'll have to climb over the median to see the answer, bathrooms at the park just down the road</t>
  </si>
  <si>
    <t>264 St (hill @ 494km, ✸@ 56ave, 500km)</t>
  </si>
  <si>
    <t>256 St</t>
  </si>
  <si>
    <t>216 St</t>
  </si>
  <si>
    <t>4 Ave, b/c 204 b/c 8 Ave</t>
  </si>
  <si>
    <t>L/R/L</t>
  </si>
  <si>
    <t>24 Ave ✸6AM-11PM</t>
  </si>
  <si>
    <t>40 Ave</t>
  </si>
  <si>
    <t xml:space="preserve">Right to stay on 232 St
(✸24/7 Chevron at 72nd Ave) then after hwy and hill b/c Rawlinson Crescent </t>
  </si>
  <si>
    <t>96 Ave, then continue straight at turn</t>
  </si>
  <si>
    <t>Fort Langley Info Control:
Derby Reach / Fort to Fort Trail</t>
  </si>
  <si>
    <t>208 St</t>
  </si>
  <si>
    <t>102b Ave</t>
  </si>
  <si>
    <t>100a Ave under bridge</t>
  </si>
  <si>
    <t>Telegraph Trail, onto Greenway, take it all the way until intersection of 176th St</t>
  </si>
  <si>
    <t>Cross diagonally (safely) onto Tynehead Greenway (going right after intersection)</t>
  </si>
  <si>
    <t>Cross 168th St, take Overpass @ 569.4km</t>
  </si>
  <si>
    <t>At roundabout, exit on 157a St b/c 110 Ave</t>
  </si>
  <si>
    <t>154 St (follow Rd)</t>
  </si>
  <si>
    <t>112 Ave, onto bike path, over bridge</t>
  </si>
  <si>
    <t>On path, under bridge, then right on path</t>
  </si>
  <si>
    <r>
      <t>Leave bike path and ride onto United Blvd
*</t>
    </r>
    <r>
      <rPr>
        <b/>
        <sz val="12"/>
        <color theme="1"/>
        <rFont val="Arial"/>
        <family val="2"/>
      </rPr>
      <t>CONSTRUCTION*</t>
    </r>
  </si>
  <si>
    <r>
      <t xml:space="preserve">Lougheed Hwy./​BC-7 W
</t>
    </r>
    <r>
      <rPr>
        <b/>
        <sz val="12"/>
        <color theme="1"/>
        <rFont val="Arial"/>
        <family val="2"/>
      </rPr>
      <t xml:space="preserve">*CONSTRUCTION* </t>
    </r>
    <r>
      <rPr>
        <sz val="12"/>
        <color theme="1"/>
        <rFont val="Arial"/>
        <family val="2"/>
      </rPr>
      <t>(often safe R of cones)</t>
    </r>
  </si>
  <si>
    <t>Gilmore Ave (safer via sidewalk)</t>
  </si>
  <si>
    <t>BAPAPAB 600 Route</t>
  </si>
  <si>
    <t>Highland Dr</t>
  </si>
  <si>
    <t>Hadden Dr</t>
  </si>
  <si>
    <t>Mathers Ave</t>
  </si>
  <si>
    <t>3rd St</t>
  </si>
  <si>
    <t>Bike Route</t>
  </si>
  <si>
    <t>Stay left to cross bridge sidewalk path</t>
  </si>
  <si>
    <t>Capilano Rd crossing sidewalk and careful of left turning traffic</t>
  </si>
  <si>
    <t>Exit left onto Grand Blvd E b/c Lynn Valley</t>
  </si>
  <si>
    <t>Grand Blvd Bike route (stay left in centre median)</t>
  </si>
  <si>
    <t>Bewicke Ave up Keith Rd bike route (cross and use sidewalk, not road), b/c 13th</t>
  </si>
  <si>
    <t>Kirkstone Rd all the way down the hill</t>
  </si>
  <si>
    <t>Arborlynn Dr</t>
  </si>
  <si>
    <t>Mountain Highway</t>
  </si>
  <si>
    <t>Cross sidewalk onto path (under const. but ridable)</t>
  </si>
  <si>
    <t>Cross sidewalk and bridge</t>
  </si>
  <si>
    <t>Southborough Dr (CO at roundabout)</t>
  </si>
  <si>
    <t>North Vancouver Info Control:
Arborlynn Dr @ Lynn Valley Link Route</t>
  </si>
  <si>
    <t>Exit onto road (N Willingdon Ave)</t>
  </si>
  <si>
    <t>Frances St bike route</t>
  </si>
  <si>
    <t>Stay on bike route past softball field, exit onto Hastings at Kensington, follow Barnet Hwy</t>
  </si>
  <si>
    <t>Riverside Rd</t>
  </si>
  <si>
    <t>McTavish Rd</t>
  </si>
  <si>
    <t>Graham Cres b/c Lefeuvre Rd (then hill)</t>
  </si>
  <si>
    <t>Marsh McCormick Rd</t>
  </si>
  <si>
    <t>Dyke Rd</t>
  </si>
  <si>
    <t>Langley Info Control:
Campbell Valley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</si>
</sst>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Wingdings"/>
      <charset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textRotation="90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/>
    </xf>
    <xf numFmtId="168" fontId="2" fillId="0" borderId="1" xfId="0" applyNumberFormat="1" applyFont="1" applyBorder="1" applyAlignment="1">
      <alignment vertical="top"/>
    </xf>
    <xf numFmtId="0" fontId="0" fillId="0" borderId="4" xfId="0" applyBorder="1" applyAlignment="1">
      <alignment horizontal="center" wrapText="1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168" fontId="2" fillId="0" borderId="1" xfId="0" applyNumberFormat="1" applyFont="1" applyBorder="1" applyAlignment="1">
      <alignment horizontal="center" vertical="top"/>
    </xf>
    <xf numFmtId="168" fontId="2" fillId="0" borderId="5" xfId="0" applyNumberFormat="1" applyFont="1" applyFill="1" applyBorder="1" applyAlignment="1">
      <alignment horizontal="center" vertical="top"/>
    </xf>
    <xf numFmtId="168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0" fillId="0" borderId="0" xfId="0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168" fontId="2" fillId="0" borderId="1" xfId="0" applyNumberFormat="1" applyFont="1" applyBorder="1" applyAlignment="1">
      <alignment horizontal="right" vertical="top"/>
    </xf>
    <xf numFmtId="168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8" fontId="1" fillId="0" borderId="6" xfId="0" applyNumberFormat="1" applyFont="1" applyBorder="1" applyAlignment="1">
      <alignment horizontal="center" vertical="top"/>
    </xf>
    <xf numFmtId="168" fontId="1" fillId="0" borderId="3" xfId="0" applyNumberFormat="1" applyFont="1" applyBorder="1" applyAlignment="1">
      <alignment horizontal="center" vertical="top"/>
    </xf>
    <xf numFmtId="168" fontId="1" fillId="0" borderId="7" xfId="0" applyNumberFormat="1" applyFont="1" applyBorder="1" applyAlignment="1">
      <alignment horizontal="center" vertical="top"/>
    </xf>
    <xf numFmtId="0" fontId="2" fillId="0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9"/>
  <sheetViews>
    <sheetView tabSelected="1" zoomScale="150" zoomScaleNormal="150" zoomScaleSheetLayoutView="120" workbookViewId="0">
      <selection activeCell="I10" sqref="I10"/>
    </sheetView>
  </sheetViews>
  <sheetFormatPr baseColWidth="10" defaultColWidth="8.83203125" defaultRowHeight="15" x14ac:dyDescent="0.2"/>
  <cols>
    <col min="1" max="1" width="7.33203125" customWidth="1"/>
    <col min="2" max="2" width="5.33203125" customWidth="1"/>
    <col min="3" max="3" width="41.5" customWidth="1"/>
    <col min="4" max="4" width="6.33203125" style="9" customWidth="1"/>
    <col min="5" max="5" width="6.33203125" style="19" bestFit="1" customWidth="1"/>
  </cols>
  <sheetData>
    <row r="1" spans="1:8" ht="16" x14ac:dyDescent="0.2">
      <c r="A1" s="7" t="s">
        <v>166</v>
      </c>
      <c r="B1" s="7"/>
      <c r="C1" s="7"/>
      <c r="D1" s="7"/>
      <c r="E1" s="20"/>
    </row>
    <row r="2" spans="1:8" ht="16" x14ac:dyDescent="0.2">
      <c r="A2" s="7" t="s">
        <v>74</v>
      </c>
      <c r="B2" s="7"/>
      <c r="C2" s="7"/>
      <c r="D2" s="7"/>
      <c r="E2" s="20"/>
      <c r="H2" s="8"/>
    </row>
    <row r="3" spans="1:8" ht="32" customHeight="1" x14ac:dyDescent="0.2">
      <c r="A3" s="11" t="s">
        <v>115</v>
      </c>
      <c r="B3" s="11"/>
      <c r="C3" s="11"/>
      <c r="D3" s="11"/>
      <c r="E3" s="21"/>
    </row>
    <row r="4" spans="1:8" ht="44" x14ac:dyDescent="0.2">
      <c r="A4" s="1" t="s">
        <v>0</v>
      </c>
      <c r="B4" s="1" t="s">
        <v>1</v>
      </c>
      <c r="C4" s="2" t="s">
        <v>2</v>
      </c>
      <c r="D4" s="1" t="s">
        <v>3</v>
      </c>
      <c r="E4" s="1" t="s">
        <v>114</v>
      </c>
    </row>
    <row r="5" spans="1:8" ht="20" customHeight="1" x14ac:dyDescent="0.2">
      <c r="B5" s="3" t="s">
        <v>4</v>
      </c>
      <c r="C5" s="4" t="s">
        <v>5</v>
      </c>
      <c r="D5" s="13" t="s">
        <v>4</v>
      </c>
      <c r="E5" s="22"/>
    </row>
    <row r="6" spans="1:8" ht="20" customHeight="1" x14ac:dyDescent="0.2">
      <c r="A6" s="10">
        <v>0</v>
      </c>
      <c r="B6" s="25" t="s">
        <v>8</v>
      </c>
      <c r="C6" s="5" t="s">
        <v>75</v>
      </c>
      <c r="D6" s="14">
        <v>3.2</v>
      </c>
      <c r="E6" s="23">
        <f>IF(ISNUMBER(E5), E5, 0)+D6</f>
        <v>3.2</v>
      </c>
    </row>
    <row r="7" spans="1:8" ht="17" x14ac:dyDescent="0.2">
      <c r="A7" s="10">
        <f>A6+D6</f>
        <v>3.2</v>
      </c>
      <c r="B7" s="25" t="s">
        <v>6</v>
      </c>
      <c r="C7" s="5" t="s">
        <v>7</v>
      </c>
      <c r="D7" s="14">
        <v>0.1</v>
      </c>
      <c r="E7" s="23">
        <f t="shared" ref="E7:E19" si="0">IF(ISNUMBER(E6), E6, 0)+D7</f>
        <v>3.3000000000000003</v>
      </c>
    </row>
    <row r="8" spans="1:8" ht="17" x14ac:dyDescent="0.2">
      <c r="A8" s="10">
        <f>A7+D7</f>
        <v>3.3000000000000003</v>
      </c>
      <c r="B8" s="25" t="s">
        <v>8</v>
      </c>
      <c r="C8" s="5" t="s">
        <v>76</v>
      </c>
      <c r="D8" s="14">
        <f>0.4</f>
        <v>0.4</v>
      </c>
      <c r="E8" s="23">
        <f t="shared" si="0"/>
        <v>3.7</v>
      </c>
    </row>
    <row r="9" spans="1:8" ht="17" x14ac:dyDescent="0.2">
      <c r="A9" s="10">
        <f t="shared" ref="A9:A20" si="1">A8+D8</f>
        <v>3.7</v>
      </c>
      <c r="B9" s="25" t="s">
        <v>8</v>
      </c>
      <c r="C9" s="5" t="s">
        <v>10</v>
      </c>
      <c r="D9" s="14">
        <v>0.3</v>
      </c>
      <c r="E9" s="23">
        <f t="shared" si="0"/>
        <v>4</v>
      </c>
    </row>
    <row r="10" spans="1:8" ht="17" x14ac:dyDescent="0.2">
      <c r="A10" s="10">
        <f t="shared" si="1"/>
        <v>4</v>
      </c>
      <c r="B10" s="25" t="s">
        <v>6</v>
      </c>
      <c r="C10" s="5" t="s">
        <v>77</v>
      </c>
      <c r="D10" s="14">
        <v>2.8</v>
      </c>
      <c r="E10" s="23">
        <f t="shared" si="0"/>
        <v>6.8</v>
      </c>
    </row>
    <row r="11" spans="1:8" ht="17" x14ac:dyDescent="0.2">
      <c r="A11" s="10">
        <f t="shared" si="1"/>
        <v>6.8</v>
      </c>
      <c r="B11" s="25" t="s">
        <v>79</v>
      </c>
      <c r="C11" s="5" t="s">
        <v>78</v>
      </c>
      <c r="D11" s="14">
        <v>3.8</v>
      </c>
      <c r="E11" s="23">
        <f t="shared" si="0"/>
        <v>10.6</v>
      </c>
    </row>
    <row r="12" spans="1:8" ht="33" customHeight="1" x14ac:dyDescent="0.2">
      <c r="A12" s="10">
        <f t="shared" si="1"/>
        <v>10.6</v>
      </c>
      <c r="B12" s="25" t="s">
        <v>83</v>
      </c>
      <c r="C12" s="5" t="s">
        <v>80</v>
      </c>
      <c r="D12" s="14">
        <v>0.5</v>
      </c>
      <c r="E12" s="23">
        <f t="shared" si="0"/>
        <v>11.1</v>
      </c>
    </row>
    <row r="13" spans="1:8" ht="17" x14ac:dyDescent="0.2">
      <c r="A13" s="10">
        <f t="shared" si="1"/>
        <v>11.1</v>
      </c>
      <c r="B13" s="25" t="s">
        <v>79</v>
      </c>
      <c r="C13" s="5" t="s">
        <v>81</v>
      </c>
      <c r="D13" s="14">
        <v>0.4</v>
      </c>
      <c r="E13" s="23">
        <f t="shared" si="0"/>
        <v>11.5</v>
      </c>
    </row>
    <row r="14" spans="1:8" ht="17" x14ac:dyDescent="0.2">
      <c r="A14" s="10">
        <f t="shared" si="1"/>
        <v>11.5</v>
      </c>
      <c r="B14" s="25" t="s">
        <v>8</v>
      </c>
      <c r="C14" s="5" t="s">
        <v>82</v>
      </c>
      <c r="D14" s="14">
        <v>0.5</v>
      </c>
      <c r="E14" s="23">
        <f t="shared" si="0"/>
        <v>12</v>
      </c>
    </row>
    <row r="15" spans="1:8" ht="17" x14ac:dyDescent="0.2">
      <c r="A15" s="10">
        <f t="shared" si="1"/>
        <v>12</v>
      </c>
      <c r="B15" s="25" t="s">
        <v>6</v>
      </c>
      <c r="C15" s="5" t="s">
        <v>11</v>
      </c>
      <c r="D15" s="14">
        <v>15.1</v>
      </c>
      <c r="E15" s="23">
        <f t="shared" si="0"/>
        <v>27.1</v>
      </c>
    </row>
    <row r="16" spans="1:8" ht="17" x14ac:dyDescent="0.2">
      <c r="A16" s="10">
        <f t="shared" si="1"/>
        <v>27.1</v>
      </c>
      <c r="B16" s="25" t="s">
        <v>8</v>
      </c>
      <c r="C16" s="5" t="s">
        <v>84</v>
      </c>
      <c r="D16" s="14">
        <v>0.2</v>
      </c>
      <c r="E16" s="23">
        <f t="shared" si="0"/>
        <v>27.3</v>
      </c>
    </row>
    <row r="17" spans="1:5" ht="17" x14ac:dyDescent="0.2">
      <c r="A17" s="10">
        <f t="shared" si="1"/>
        <v>27.3</v>
      </c>
      <c r="B17" s="25" t="s">
        <v>6</v>
      </c>
      <c r="C17" s="5" t="s">
        <v>12</v>
      </c>
      <c r="D17" s="14">
        <v>3.1</v>
      </c>
      <c r="E17" s="23">
        <f t="shared" si="0"/>
        <v>30.400000000000002</v>
      </c>
    </row>
    <row r="18" spans="1:5" ht="17" x14ac:dyDescent="0.2">
      <c r="A18" s="10">
        <f t="shared" si="1"/>
        <v>30.400000000000002</v>
      </c>
      <c r="B18" s="25" t="s">
        <v>9</v>
      </c>
      <c r="C18" s="5" t="s">
        <v>85</v>
      </c>
      <c r="D18" s="14">
        <v>48</v>
      </c>
      <c r="E18" s="23">
        <f t="shared" si="0"/>
        <v>78.400000000000006</v>
      </c>
    </row>
    <row r="19" spans="1:5" ht="17" x14ac:dyDescent="0.2">
      <c r="A19" s="10">
        <f t="shared" si="1"/>
        <v>78.400000000000006</v>
      </c>
      <c r="B19" s="25" t="s">
        <v>6</v>
      </c>
      <c r="C19" s="5" t="s">
        <v>13</v>
      </c>
      <c r="D19" s="14">
        <v>0.8</v>
      </c>
      <c r="E19" s="23">
        <f t="shared" si="0"/>
        <v>79.2</v>
      </c>
    </row>
    <row r="20" spans="1:5" ht="34" x14ac:dyDescent="0.2">
      <c r="A20" s="10">
        <f t="shared" si="1"/>
        <v>79.2</v>
      </c>
      <c r="B20" s="26" t="s">
        <v>4</v>
      </c>
      <c r="C20" s="4" t="s">
        <v>117</v>
      </c>
      <c r="D20" s="13" t="s">
        <v>4</v>
      </c>
      <c r="E20" s="22"/>
    </row>
    <row r="21" spans="1:5" ht="17" x14ac:dyDescent="0.2">
      <c r="A21" s="10">
        <f>A19+D19</f>
        <v>79.2</v>
      </c>
      <c r="B21" s="25" t="s">
        <v>6</v>
      </c>
      <c r="C21" s="5" t="s">
        <v>122</v>
      </c>
      <c r="D21" s="14">
        <v>3.1</v>
      </c>
      <c r="E21" s="23">
        <f>IF(ISNUMBER(E20), E20, 0)+D21</f>
        <v>3.1</v>
      </c>
    </row>
    <row r="22" spans="1:5" ht="17" x14ac:dyDescent="0.2">
      <c r="A22" s="10">
        <f>A21+D21</f>
        <v>82.3</v>
      </c>
      <c r="B22" s="25" t="s">
        <v>6</v>
      </c>
      <c r="C22" s="5" t="s">
        <v>14</v>
      </c>
      <c r="D22" s="15">
        <v>0.1</v>
      </c>
      <c r="E22" s="23">
        <f>IF(ISNUMBER(E21), E21, 0)+D22</f>
        <v>3.2</v>
      </c>
    </row>
    <row r="23" spans="1:5" ht="34" x14ac:dyDescent="0.2">
      <c r="A23" s="10">
        <f t="shared" ref="A23:A40" si="2">A22+D22</f>
        <v>82.399999999999991</v>
      </c>
      <c r="B23" s="25" t="s">
        <v>8</v>
      </c>
      <c r="C23" s="5" t="s">
        <v>116</v>
      </c>
      <c r="D23" s="14">
        <v>57.7</v>
      </c>
      <c r="E23" s="23">
        <f t="shared" ref="E23:E39" si="3">IF(ISNUMBER(E22), E22, 0)+D23</f>
        <v>60.900000000000006</v>
      </c>
    </row>
    <row r="24" spans="1:5" ht="17" x14ac:dyDescent="0.2">
      <c r="A24" s="10">
        <f t="shared" si="2"/>
        <v>140.1</v>
      </c>
      <c r="B24" s="25" t="s">
        <v>9</v>
      </c>
      <c r="C24" s="5" t="s">
        <v>86</v>
      </c>
      <c r="D24" s="14">
        <v>0.4</v>
      </c>
      <c r="E24" s="23">
        <f t="shared" si="3"/>
        <v>61.300000000000004</v>
      </c>
    </row>
    <row r="25" spans="1:5" ht="17" x14ac:dyDescent="0.2">
      <c r="A25" s="10">
        <f t="shared" si="2"/>
        <v>140.5</v>
      </c>
      <c r="B25" s="25" t="s">
        <v>6</v>
      </c>
      <c r="C25" s="5" t="s">
        <v>87</v>
      </c>
      <c r="D25" s="14">
        <v>1</v>
      </c>
      <c r="E25" s="23">
        <f t="shared" si="3"/>
        <v>62.300000000000004</v>
      </c>
    </row>
    <row r="26" spans="1:5" ht="17" x14ac:dyDescent="0.2">
      <c r="A26" s="10">
        <f t="shared" si="2"/>
        <v>141.5</v>
      </c>
      <c r="B26" s="25" t="s">
        <v>8</v>
      </c>
      <c r="C26" s="5" t="s">
        <v>167</v>
      </c>
      <c r="D26" s="14">
        <v>0.6</v>
      </c>
      <c r="E26" s="23">
        <f t="shared" si="3"/>
        <v>62.900000000000006</v>
      </c>
    </row>
    <row r="27" spans="1:5" ht="17" x14ac:dyDescent="0.2">
      <c r="A27" s="10">
        <f t="shared" si="2"/>
        <v>142.1</v>
      </c>
      <c r="B27" s="25" t="s">
        <v>79</v>
      </c>
      <c r="C27" s="5" t="s">
        <v>182</v>
      </c>
      <c r="D27" s="14">
        <v>0.3</v>
      </c>
      <c r="E27" s="23">
        <f t="shared" si="3"/>
        <v>63.2</v>
      </c>
    </row>
    <row r="28" spans="1:5" ht="17" x14ac:dyDescent="0.2">
      <c r="A28" s="10">
        <f t="shared" si="2"/>
        <v>142.4</v>
      </c>
      <c r="B28" s="25" t="s">
        <v>8</v>
      </c>
      <c r="C28" s="5" t="s">
        <v>168</v>
      </c>
      <c r="D28" s="14">
        <v>0.6</v>
      </c>
      <c r="E28" s="23">
        <f t="shared" si="3"/>
        <v>63.800000000000004</v>
      </c>
    </row>
    <row r="29" spans="1:5" ht="17" x14ac:dyDescent="0.2">
      <c r="A29" s="10">
        <f t="shared" si="2"/>
        <v>143</v>
      </c>
      <c r="B29" s="25" t="s">
        <v>6</v>
      </c>
      <c r="C29" s="5" t="s">
        <v>169</v>
      </c>
      <c r="D29" s="14">
        <v>0.8</v>
      </c>
      <c r="E29" s="23">
        <f t="shared" si="3"/>
        <v>64.600000000000009</v>
      </c>
    </row>
    <row r="30" spans="1:5" ht="17" x14ac:dyDescent="0.2">
      <c r="A30" s="10">
        <f t="shared" si="2"/>
        <v>143.80000000000001</v>
      </c>
      <c r="B30" s="25" t="s">
        <v>8</v>
      </c>
      <c r="C30" s="5" t="s">
        <v>170</v>
      </c>
      <c r="D30" s="14">
        <v>0.3</v>
      </c>
      <c r="E30" s="23">
        <f t="shared" si="3"/>
        <v>64.900000000000006</v>
      </c>
    </row>
    <row r="31" spans="1:5" ht="17" x14ac:dyDescent="0.2">
      <c r="A31" s="10">
        <f t="shared" si="2"/>
        <v>144.10000000000002</v>
      </c>
      <c r="B31" s="25" t="s">
        <v>9</v>
      </c>
      <c r="C31" s="5" t="s">
        <v>171</v>
      </c>
      <c r="D31" s="14">
        <v>0.4</v>
      </c>
      <c r="E31" s="23">
        <f t="shared" si="3"/>
        <v>65.300000000000011</v>
      </c>
    </row>
    <row r="32" spans="1:5" ht="17" x14ac:dyDescent="0.2">
      <c r="A32" s="10">
        <f t="shared" si="2"/>
        <v>144.50000000000003</v>
      </c>
      <c r="B32" s="25" t="s">
        <v>9</v>
      </c>
      <c r="C32" s="5" t="s">
        <v>172</v>
      </c>
      <c r="D32" s="14">
        <v>0.5</v>
      </c>
      <c r="E32" s="23">
        <f t="shared" si="3"/>
        <v>65.800000000000011</v>
      </c>
    </row>
    <row r="33" spans="1:5" ht="34" x14ac:dyDescent="0.2">
      <c r="A33" s="10">
        <f t="shared" si="2"/>
        <v>145.00000000000003</v>
      </c>
      <c r="B33" s="25" t="s">
        <v>6</v>
      </c>
      <c r="C33" s="5" t="s">
        <v>173</v>
      </c>
      <c r="D33" s="14">
        <v>1.3</v>
      </c>
      <c r="E33" s="23">
        <f t="shared" si="3"/>
        <v>67.100000000000009</v>
      </c>
    </row>
    <row r="34" spans="1:5" ht="17" x14ac:dyDescent="0.2">
      <c r="A34" s="10">
        <f t="shared" si="2"/>
        <v>146.30000000000004</v>
      </c>
      <c r="B34" s="25" t="s">
        <v>6</v>
      </c>
      <c r="C34" s="5" t="s">
        <v>11</v>
      </c>
      <c r="D34" s="14">
        <v>2.2999999999999998</v>
      </c>
      <c r="E34" s="23">
        <f t="shared" si="3"/>
        <v>69.400000000000006</v>
      </c>
    </row>
    <row r="35" spans="1:5" ht="34" x14ac:dyDescent="0.2">
      <c r="A35" s="10">
        <f t="shared" si="2"/>
        <v>148.60000000000005</v>
      </c>
      <c r="B35" s="25" t="s">
        <v>6</v>
      </c>
      <c r="C35" s="5" t="s">
        <v>176</v>
      </c>
      <c r="D35" s="14">
        <v>2.5</v>
      </c>
      <c r="E35" s="23">
        <f t="shared" si="3"/>
        <v>71.900000000000006</v>
      </c>
    </row>
    <row r="36" spans="1:5" ht="34" x14ac:dyDescent="0.2">
      <c r="A36" s="10">
        <f t="shared" si="2"/>
        <v>151.10000000000005</v>
      </c>
      <c r="B36" s="25" t="s">
        <v>6</v>
      </c>
      <c r="C36" s="5" t="s">
        <v>175</v>
      </c>
      <c r="D36" s="14">
        <v>0.8</v>
      </c>
      <c r="E36" s="23">
        <f t="shared" si="3"/>
        <v>72.7</v>
      </c>
    </row>
    <row r="37" spans="1:5" ht="17" x14ac:dyDescent="0.2">
      <c r="A37" s="10">
        <f t="shared" si="2"/>
        <v>151.90000000000006</v>
      </c>
      <c r="B37" s="25" t="s">
        <v>90</v>
      </c>
      <c r="C37" s="5" t="s">
        <v>174</v>
      </c>
      <c r="D37" s="14">
        <v>0.8</v>
      </c>
      <c r="E37" s="23">
        <f t="shared" si="3"/>
        <v>73.5</v>
      </c>
    </row>
    <row r="38" spans="1:5" ht="17" x14ac:dyDescent="0.2">
      <c r="A38" s="10">
        <f t="shared" si="2"/>
        <v>152.70000000000007</v>
      </c>
      <c r="B38" s="25" t="s">
        <v>8</v>
      </c>
      <c r="C38" s="5" t="s">
        <v>177</v>
      </c>
      <c r="D38" s="14">
        <v>1.5</v>
      </c>
      <c r="E38" s="23">
        <f t="shared" si="3"/>
        <v>75</v>
      </c>
    </row>
    <row r="39" spans="1:5" ht="17" x14ac:dyDescent="0.2">
      <c r="A39" s="10">
        <f t="shared" si="2"/>
        <v>154.20000000000007</v>
      </c>
      <c r="B39" s="25" t="s">
        <v>8</v>
      </c>
      <c r="C39" s="5" t="s">
        <v>178</v>
      </c>
      <c r="D39" s="14">
        <v>0.3</v>
      </c>
      <c r="E39" s="23">
        <f t="shared" si="3"/>
        <v>75.3</v>
      </c>
    </row>
    <row r="40" spans="1:5" ht="34" x14ac:dyDescent="0.2">
      <c r="A40" s="10">
        <f t="shared" si="2"/>
        <v>154.50000000000009</v>
      </c>
      <c r="B40" s="26" t="s">
        <v>4</v>
      </c>
      <c r="C40" s="4" t="s">
        <v>183</v>
      </c>
      <c r="D40" s="13" t="s">
        <v>4</v>
      </c>
      <c r="E40" s="22"/>
    </row>
    <row r="41" spans="1:5" ht="17" x14ac:dyDescent="0.2">
      <c r="A41" s="10">
        <f>A40</f>
        <v>154.50000000000009</v>
      </c>
      <c r="B41" s="25" t="s">
        <v>9</v>
      </c>
      <c r="C41" s="5" t="s">
        <v>178</v>
      </c>
      <c r="D41" s="14">
        <v>0.9</v>
      </c>
      <c r="E41" s="23">
        <f>IF(ISNUMBER(E40), E40, 0)+D41</f>
        <v>0.9</v>
      </c>
    </row>
    <row r="42" spans="1:5" ht="17" x14ac:dyDescent="0.2">
      <c r="A42" s="10">
        <f>A41+D41</f>
        <v>155.40000000000009</v>
      </c>
      <c r="B42" s="25" t="s">
        <v>6</v>
      </c>
      <c r="C42" s="5" t="s">
        <v>179</v>
      </c>
      <c r="D42" s="14">
        <v>1.3</v>
      </c>
      <c r="E42" s="23">
        <f t="shared" ref="E42:E48" si="4">IF(ISNUMBER(E41), E41, 0)+D42</f>
        <v>2.2000000000000002</v>
      </c>
    </row>
    <row r="43" spans="1:5" ht="17" x14ac:dyDescent="0.2">
      <c r="A43" s="10">
        <f t="shared" ref="A43:A48" si="5">A42+D42</f>
        <v>156.7000000000001</v>
      </c>
      <c r="B43" s="25" t="s">
        <v>6</v>
      </c>
      <c r="C43" s="5" t="s">
        <v>15</v>
      </c>
      <c r="D43" s="14">
        <v>0.8</v>
      </c>
      <c r="E43" s="23">
        <f t="shared" si="4"/>
        <v>3</v>
      </c>
    </row>
    <row r="44" spans="1:5" ht="34" x14ac:dyDescent="0.2">
      <c r="A44" s="10">
        <f t="shared" si="5"/>
        <v>157.50000000000011</v>
      </c>
      <c r="B44" s="25" t="s">
        <v>90</v>
      </c>
      <c r="C44" s="5" t="s">
        <v>180</v>
      </c>
      <c r="D44" s="14">
        <v>0.3</v>
      </c>
      <c r="E44" s="23">
        <f t="shared" si="4"/>
        <v>3.3</v>
      </c>
    </row>
    <row r="45" spans="1:5" ht="17" x14ac:dyDescent="0.2">
      <c r="A45" s="10">
        <f t="shared" si="5"/>
        <v>157.80000000000013</v>
      </c>
      <c r="B45" s="25" t="s">
        <v>8</v>
      </c>
      <c r="C45" s="5" t="s">
        <v>181</v>
      </c>
      <c r="D45" s="14">
        <v>1.6</v>
      </c>
      <c r="E45" s="23">
        <f t="shared" si="4"/>
        <v>4.9000000000000004</v>
      </c>
    </row>
    <row r="46" spans="1:5" ht="17" x14ac:dyDescent="0.2">
      <c r="A46" s="10">
        <f t="shared" si="5"/>
        <v>159.40000000000012</v>
      </c>
      <c r="B46" s="25" t="s">
        <v>9</v>
      </c>
      <c r="C46" s="5" t="s">
        <v>118</v>
      </c>
      <c r="D46" s="14">
        <v>1.9</v>
      </c>
      <c r="E46" s="23">
        <f t="shared" si="4"/>
        <v>6.8000000000000007</v>
      </c>
    </row>
    <row r="47" spans="1:5" ht="17" x14ac:dyDescent="0.2">
      <c r="A47" s="10">
        <f t="shared" si="5"/>
        <v>161.30000000000013</v>
      </c>
      <c r="B47" s="25" t="s">
        <v>8</v>
      </c>
      <c r="C47" s="5" t="s">
        <v>184</v>
      </c>
      <c r="D47" s="14">
        <v>0.9</v>
      </c>
      <c r="E47" s="23">
        <f t="shared" si="4"/>
        <v>7.7000000000000011</v>
      </c>
    </row>
    <row r="48" spans="1:5" ht="17" x14ac:dyDescent="0.2">
      <c r="A48" s="10">
        <f t="shared" si="5"/>
        <v>162.20000000000013</v>
      </c>
      <c r="B48" s="25" t="s">
        <v>6</v>
      </c>
      <c r="C48" s="5" t="s">
        <v>185</v>
      </c>
      <c r="D48" s="14">
        <v>2</v>
      </c>
      <c r="E48" s="23">
        <f t="shared" si="4"/>
        <v>9.7000000000000011</v>
      </c>
    </row>
    <row r="49" spans="1:5" ht="34" customHeight="1" x14ac:dyDescent="0.2">
      <c r="A49" s="10">
        <f>A48+D48</f>
        <v>164.20000000000013</v>
      </c>
      <c r="B49" s="25" t="s">
        <v>9</v>
      </c>
      <c r="C49" s="5" t="s">
        <v>186</v>
      </c>
      <c r="D49" s="14">
        <v>9.9</v>
      </c>
      <c r="E49" s="23">
        <f t="shared" ref="E49:E76" si="6">IF(ISNUMBER(E48), E48, 0)+D49</f>
        <v>19.600000000000001</v>
      </c>
    </row>
    <row r="50" spans="1:5" ht="17" x14ac:dyDescent="0.2">
      <c r="A50" s="10">
        <f>A49+D49</f>
        <v>174.10000000000014</v>
      </c>
      <c r="B50" s="25" t="s">
        <v>6</v>
      </c>
      <c r="C50" s="5" t="s">
        <v>16</v>
      </c>
      <c r="D50" s="14">
        <v>1.22</v>
      </c>
      <c r="E50" s="23">
        <f t="shared" si="6"/>
        <v>20.82</v>
      </c>
    </row>
    <row r="51" spans="1:5" ht="17" x14ac:dyDescent="0.2">
      <c r="A51" s="10">
        <f>A50+D50</f>
        <v>175.32000000000014</v>
      </c>
      <c r="B51" s="25" t="s">
        <v>6</v>
      </c>
      <c r="C51" s="5" t="s">
        <v>88</v>
      </c>
      <c r="D51" s="14">
        <v>0.32</v>
      </c>
      <c r="E51" s="23">
        <f t="shared" si="6"/>
        <v>21.14</v>
      </c>
    </row>
    <row r="52" spans="1:5" ht="17" x14ac:dyDescent="0.2">
      <c r="A52" s="10">
        <f>A51+D51</f>
        <v>175.64000000000013</v>
      </c>
      <c r="B52" s="25" t="s">
        <v>6</v>
      </c>
      <c r="C52" s="5" t="s">
        <v>89</v>
      </c>
      <c r="D52" s="14">
        <v>6.1</v>
      </c>
      <c r="E52" s="23">
        <f t="shared" si="6"/>
        <v>27.240000000000002</v>
      </c>
    </row>
    <row r="53" spans="1:5" ht="17" x14ac:dyDescent="0.2">
      <c r="A53" s="10">
        <f>A52+D52</f>
        <v>181.74000000000012</v>
      </c>
      <c r="B53" s="25" t="s">
        <v>90</v>
      </c>
      <c r="C53" s="5" t="s">
        <v>91</v>
      </c>
      <c r="D53" s="14">
        <v>0.6</v>
      </c>
      <c r="E53" s="23">
        <f t="shared" si="6"/>
        <v>27.840000000000003</v>
      </c>
    </row>
    <row r="54" spans="1:5" ht="17" x14ac:dyDescent="0.2">
      <c r="A54" s="10">
        <f>A53+D53</f>
        <v>182.34000000000012</v>
      </c>
      <c r="B54" s="25" t="s">
        <v>6</v>
      </c>
      <c r="C54" s="5" t="s">
        <v>92</v>
      </c>
      <c r="D54" s="14">
        <v>0.25</v>
      </c>
      <c r="E54" s="23">
        <f t="shared" si="6"/>
        <v>28.090000000000003</v>
      </c>
    </row>
    <row r="55" spans="1:5" ht="17" x14ac:dyDescent="0.2">
      <c r="A55" s="10">
        <f>A54+D54</f>
        <v>182.59000000000012</v>
      </c>
      <c r="B55" s="25" t="s">
        <v>8</v>
      </c>
      <c r="C55" s="5" t="s">
        <v>17</v>
      </c>
      <c r="D55" s="14">
        <v>0.5</v>
      </c>
      <c r="E55" s="23">
        <f t="shared" si="6"/>
        <v>28.590000000000003</v>
      </c>
    </row>
    <row r="56" spans="1:5" ht="17" x14ac:dyDescent="0.2">
      <c r="A56" s="10">
        <f>A55+D55</f>
        <v>183.09000000000012</v>
      </c>
      <c r="B56" s="25" t="s">
        <v>6</v>
      </c>
      <c r="C56" s="5" t="s">
        <v>18</v>
      </c>
      <c r="D56" s="14">
        <v>4.43</v>
      </c>
      <c r="E56" s="23">
        <f t="shared" si="6"/>
        <v>33.020000000000003</v>
      </c>
    </row>
    <row r="57" spans="1:5" ht="17" x14ac:dyDescent="0.2">
      <c r="A57" s="10">
        <f>A56+D56</f>
        <v>187.52000000000012</v>
      </c>
      <c r="B57" s="25" t="s">
        <v>8</v>
      </c>
      <c r="C57" s="5" t="s">
        <v>19</v>
      </c>
      <c r="D57" s="14">
        <v>3.19</v>
      </c>
      <c r="E57" s="23">
        <f t="shared" si="6"/>
        <v>36.21</v>
      </c>
    </row>
    <row r="58" spans="1:5" ht="17" x14ac:dyDescent="0.2">
      <c r="A58" s="10">
        <f>A57+D57</f>
        <v>190.71000000000012</v>
      </c>
      <c r="B58" s="25" t="s">
        <v>8</v>
      </c>
      <c r="C58" s="5" t="s">
        <v>93</v>
      </c>
      <c r="D58" s="14">
        <v>1.0900000000000001</v>
      </c>
      <c r="E58" s="23">
        <f t="shared" si="6"/>
        <v>37.300000000000004</v>
      </c>
    </row>
    <row r="59" spans="1:5" ht="20" customHeight="1" x14ac:dyDescent="0.2">
      <c r="A59" s="10">
        <f>A58+D58</f>
        <v>191.80000000000013</v>
      </c>
      <c r="B59" s="25" t="s">
        <v>6</v>
      </c>
      <c r="C59" s="5" t="s">
        <v>20</v>
      </c>
      <c r="D59" s="14">
        <v>0.21</v>
      </c>
      <c r="E59" s="23">
        <f t="shared" si="6"/>
        <v>37.510000000000005</v>
      </c>
    </row>
    <row r="60" spans="1:5" ht="17" x14ac:dyDescent="0.2">
      <c r="A60" s="10">
        <f>A59+D59</f>
        <v>192.01000000000013</v>
      </c>
      <c r="B60" s="25" t="s">
        <v>6</v>
      </c>
      <c r="C60" s="5" t="s">
        <v>21</v>
      </c>
      <c r="D60" s="14">
        <v>2.1</v>
      </c>
      <c r="E60" s="23">
        <f t="shared" si="6"/>
        <v>39.610000000000007</v>
      </c>
    </row>
    <row r="61" spans="1:5" ht="17" x14ac:dyDescent="0.2">
      <c r="A61" s="10">
        <f>A60+D60</f>
        <v>194.11000000000013</v>
      </c>
      <c r="B61" s="25" t="s">
        <v>8</v>
      </c>
      <c r="C61" s="5" t="s">
        <v>22</v>
      </c>
      <c r="D61" s="14">
        <v>0.2</v>
      </c>
      <c r="E61" s="23">
        <f t="shared" si="6"/>
        <v>39.810000000000009</v>
      </c>
    </row>
    <row r="62" spans="1:5" ht="17" x14ac:dyDescent="0.2">
      <c r="A62" s="10">
        <f>A61+D61</f>
        <v>194.31000000000012</v>
      </c>
      <c r="B62" s="25" t="s">
        <v>6</v>
      </c>
      <c r="C62" s="5" t="s">
        <v>21</v>
      </c>
      <c r="D62" s="14">
        <v>2.4500000000000002</v>
      </c>
      <c r="E62" s="23">
        <f t="shared" si="6"/>
        <v>42.260000000000012</v>
      </c>
    </row>
    <row r="63" spans="1:5" ht="17" customHeight="1" x14ac:dyDescent="0.2">
      <c r="A63" s="10">
        <f>A62+D62</f>
        <v>196.7600000000001</v>
      </c>
      <c r="B63" s="25" t="s">
        <v>9</v>
      </c>
      <c r="C63" s="5" t="s">
        <v>23</v>
      </c>
      <c r="D63" s="14">
        <v>1.23</v>
      </c>
      <c r="E63" s="23">
        <f t="shared" si="6"/>
        <v>43.490000000000009</v>
      </c>
    </row>
    <row r="64" spans="1:5" ht="34" x14ac:dyDescent="0.2">
      <c r="A64" s="10">
        <f>A63+D63</f>
        <v>197.99000000000009</v>
      </c>
      <c r="B64" s="25" t="s">
        <v>8</v>
      </c>
      <c r="C64" s="5" t="s">
        <v>24</v>
      </c>
      <c r="D64" s="14">
        <v>0.8</v>
      </c>
      <c r="E64" s="23">
        <f t="shared" si="6"/>
        <v>44.290000000000006</v>
      </c>
    </row>
    <row r="65" spans="1:5" ht="17" x14ac:dyDescent="0.2">
      <c r="A65" s="10">
        <f>A64+D64</f>
        <v>198.79000000000011</v>
      </c>
      <c r="B65" s="25" t="s">
        <v>6</v>
      </c>
      <c r="C65" s="5" t="s">
        <v>94</v>
      </c>
      <c r="D65" s="14">
        <v>4.7</v>
      </c>
      <c r="E65" s="23">
        <f t="shared" si="6"/>
        <v>48.990000000000009</v>
      </c>
    </row>
    <row r="66" spans="1:5" ht="17" x14ac:dyDescent="0.2">
      <c r="A66" s="10">
        <f t="shared" ref="A66:A77" si="7">A65+D65</f>
        <v>203.49000000000009</v>
      </c>
      <c r="B66" s="25" t="s">
        <v>8</v>
      </c>
      <c r="C66" s="5" t="s">
        <v>25</v>
      </c>
      <c r="D66" s="14">
        <v>0.81</v>
      </c>
      <c r="E66" s="23">
        <f t="shared" si="6"/>
        <v>49.800000000000011</v>
      </c>
    </row>
    <row r="67" spans="1:5" ht="17" x14ac:dyDescent="0.2">
      <c r="A67" s="10">
        <f t="shared" si="7"/>
        <v>204.3000000000001</v>
      </c>
      <c r="B67" s="25" t="s">
        <v>6</v>
      </c>
      <c r="C67" s="5" t="s">
        <v>121</v>
      </c>
      <c r="D67" s="14">
        <v>26.1</v>
      </c>
      <c r="E67" s="23">
        <f t="shared" si="6"/>
        <v>75.900000000000006</v>
      </c>
    </row>
    <row r="68" spans="1:5" ht="17" x14ac:dyDescent="0.2">
      <c r="A68" s="10">
        <f t="shared" si="7"/>
        <v>230.40000000000009</v>
      </c>
      <c r="B68" s="25" t="s">
        <v>6</v>
      </c>
      <c r="C68" s="5" t="s">
        <v>26</v>
      </c>
      <c r="D68" s="14">
        <v>3.54</v>
      </c>
      <c r="E68" s="23">
        <f t="shared" si="6"/>
        <v>79.440000000000012</v>
      </c>
    </row>
    <row r="69" spans="1:5" ht="17" x14ac:dyDescent="0.2">
      <c r="A69" s="10">
        <f t="shared" si="7"/>
        <v>233.94000000000008</v>
      </c>
      <c r="B69" s="25" t="s">
        <v>8</v>
      </c>
      <c r="C69" s="5" t="s">
        <v>27</v>
      </c>
      <c r="D69" s="14">
        <v>0.4</v>
      </c>
      <c r="E69" s="23">
        <f t="shared" si="6"/>
        <v>79.840000000000018</v>
      </c>
    </row>
    <row r="70" spans="1:5" ht="17" x14ac:dyDescent="0.2">
      <c r="A70" s="10">
        <f t="shared" si="7"/>
        <v>234.34000000000009</v>
      </c>
      <c r="B70" s="25" t="s">
        <v>6</v>
      </c>
      <c r="C70" s="5" t="s">
        <v>95</v>
      </c>
      <c r="D70" s="14">
        <v>4.5999999999999996</v>
      </c>
      <c r="E70" s="23">
        <f t="shared" si="6"/>
        <v>84.440000000000012</v>
      </c>
    </row>
    <row r="71" spans="1:5" ht="17" x14ac:dyDescent="0.2">
      <c r="A71" s="10">
        <f t="shared" si="7"/>
        <v>238.94000000000008</v>
      </c>
      <c r="B71" s="25" t="s">
        <v>8</v>
      </c>
      <c r="C71" s="5" t="s">
        <v>120</v>
      </c>
      <c r="D71" s="14">
        <v>2.74</v>
      </c>
      <c r="E71" s="23">
        <f t="shared" si="6"/>
        <v>87.18</v>
      </c>
    </row>
    <row r="72" spans="1:5" ht="17" x14ac:dyDescent="0.2">
      <c r="A72" s="10">
        <f t="shared" si="7"/>
        <v>241.68000000000009</v>
      </c>
      <c r="B72" s="25" t="s">
        <v>8</v>
      </c>
      <c r="C72" s="5" t="s">
        <v>28</v>
      </c>
      <c r="D72" s="14">
        <v>3.64</v>
      </c>
      <c r="E72" s="23">
        <f t="shared" si="6"/>
        <v>90.820000000000007</v>
      </c>
    </row>
    <row r="73" spans="1:5" ht="17" x14ac:dyDescent="0.2">
      <c r="A73" s="10">
        <f t="shared" si="7"/>
        <v>245.32000000000008</v>
      </c>
      <c r="B73" s="25" t="s">
        <v>6</v>
      </c>
      <c r="C73" s="5" t="s">
        <v>96</v>
      </c>
      <c r="D73" s="14">
        <v>1.44</v>
      </c>
      <c r="E73" s="23">
        <f t="shared" si="6"/>
        <v>92.26</v>
      </c>
    </row>
    <row r="74" spans="1:5" ht="17" x14ac:dyDescent="0.2">
      <c r="A74" s="10">
        <f t="shared" si="7"/>
        <v>246.76000000000008</v>
      </c>
      <c r="B74" s="25" t="s">
        <v>8</v>
      </c>
      <c r="C74" s="5" t="s">
        <v>97</v>
      </c>
      <c r="D74" s="14">
        <v>38.229999999999997</v>
      </c>
      <c r="E74" s="23">
        <f t="shared" si="6"/>
        <v>130.49</v>
      </c>
    </row>
    <row r="75" spans="1:5" ht="17" x14ac:dyDescent="0.2">
      <c r="A75" s="10">
        <f t="shared" si="7"/>
        <v>284.99000000000007</v>
      </c>
      <c r="B75" s="25" t="s">
        <v>90</v>
      </c>
      <c r="C75" s="5" t="s">
        <v>98</v>
      </c>
      <c r="D75" s="14">
        <v>6.31</v>
      </c>
      <c r="E75" s="23">
        <f t="shared" si="6"/>
        <v>136.80000000000001</v>
      </c>
    </row>
    <row r="76" spans="1:5" ht="34" x14ac:dyDescent="0.2">
      <c r="A76" s="10">
        <f t="shared" si="7"/>
        <v>291.30000000000007</v>
      </c>
      <c r="B76" s="25" t="s">
        <v>8</v>
      </c>
      <c r="C76" s="5" t="s">
        <v>119</v>
      </c>
      <c r="D76" s="14">
        <v>0.47</v>
      </c>
      <c r="E76" s="23">
        <f t="shared" si="6"/>
        <v>137.27000000000001</v>
      </c>
    </row>
    <row r="77" spans="1:5" ht="34" x14ac:dyDescent="0.2">
      <c r="A77" s="10">
        <f t="shared" si="7"/>
        <v>291.7700000000001</v>
      </c>
      <c r="B77" s="26" t="s">
        <v>4</v>
      </c>
      <c r="C77" s="4" t="s">
        <v>123</v>
      </c>
      <c r="D77" s="13" t="s">
        <v>4</v>
      </c>
      <c r="E77" s="22"/>
    </row>
    <row r="78" spans="1:5" ht="17" x14ac:dyDescent="0.2">
      <c r="A78" s="10">
        <f>A76+D76</f>
        <v>291.7700000000001</v>
      </c>
      <c r="B78" s="25" t="s">
        <v>8</v>
      </c>
      <c r="C78" s="5" t="s">
        <v>29</v>
      </c>
      <c r="D78" s="14">
        <v>2.5299999999999998</v>
      </c>
      <c r="E78" s="23">
        <f>IF(ISNUMBER(E77), E77, 0)+D78</f>
        <v>2.5299999999999998</v>
      </c>
    </row>
    <row r="79" spans="1:5" ht="17" x14ac:dyDescent="0.2">
      <c r="A79" s="10">
        <f>A78+D78</f>
        <v>294.30000000000007</v>
      </c>
      <c r="B79" s="25" t="s">
        <v>8</v>
      </c>
      <c r="C79" s="5" t="s">
        <v>30</v>
      </c>
      <c r="D79" s="14">
        <v>0.4</v>
      </c>
      <c r="E79" s="23">
        <f t="shared" ref="E79:E90" si="8">IF(ISNUMBER(E78), E78, 0)+D79</f>
        <v>2.9299999999999997</v>
      </c>
    </row>
    <row r="80" spans="1:5" ht="34" x14ac:dyDescent="0.2">
      <c r="A80" s="10">
        <f>A79+D79</f>
        <v>294.70000000000005</v>
      </c>
      <c r="B80" s="25" t="s">
        <v>6</v>
      </c>
      <c r="C80" s="5" t="s">
        <v>31</v>
      </c>
      <c r="D80" s="14">
        <v>3.73</v>
      </c>
      <c r="E80" s="23">
        <f t="shared" si="8"/>
        <v>6.66</v>
      </c>
    </row>
    <row r="81" spans="1:5" ht="45" x14ac:dyDescent="0.2">
      <c r="A81" s="10">
        <f>A80+D80</f>
        <v>298.43000000000006</v>
      </c>
      <c r="B81" s="25" t="s">
        <v>6</v>
      </c>
      <c r="C81" s="5" t="s">
        <v>124</v>
      </c>
      <c r="D81" s="14">
        <v>1.56</v>
      </c>
      <c r="E81" s="23">
        <f t="shared" si="8"/>
        <v>8.2200000000000006</v>
      </c>
    </row>
    <row r="82" spans="1:5" ht="17" x14ac:dyDescent="0.2">
      <c r="A82" s="10">
        <f>A81+D81</f>
        <v>299.99000000000007</v>
      </c>
      <c r="B82" s="25" t="s">
        <v>6</v>
      </c>
      <c r="C82" s="5" t="s">
        <v>32</v>
      </c>
      <c r="D82" s="14">
        <v>29.98</v>
      </c>
      <c r="E82" s="23">
        <f t="shared" si="8"/>
        <v>38.200000000000003</v>
      </c>
    </row>
    <row r="83" spans="1:5" ht="17" x14ac:dyDescent="0.2">
      <c r="A83" s="10">
        <f t="shared" ref="A83:A90" si="9">A82+D82</f>
        <v>329.97000000000008</v>
      </c>
      <c r="B83" s="25" t="s">
        <v>90</v>
      </c>
      <c r="C83" s="5" t="s">
        <v>99</v>
      </c>
      <c r="D83" s="14">
        <v>0.19</v>
      </c>
      <c r="E83" s="23">
        <f t="shared" si="8"/>
        <v>38.39</v>
      </c>
    </row>
    <row r="84" spans="1:5" ht="17" x14ac:dyDescent="0.2">
      <c r="A84" s="10">
        <f t="shared" si="9"/>
        <v>330.16000000000008</v>
      </c>
      <c r="B84" s="25" t="s">
        <v>6</v>
      </c>
      <c r="C84" s="5" t="s">
        <v>100</v>
      </c>
      <c r="D84" s="14">
        <v>2.41</v>
      </c>
      <c r="E84" s="23">
        <f t="shared" si="8"/>
        <v>40.799999999999997</v>
      </c>
    </row>
    <row r="85" spans="1:5" ht="17" x14ac:dyDescent="0.2">
      <c r="A85" s="10">
        <f t="shared" si="9"/>
        <v>332.57000000000011</v>
      </c>
      <c r="B85" s="25" t="s">
        <v>6</v>
      </c>
      <c r="C85" s="5" t="s">
        <v>101</v>
      </c>
      <c r="D85" s="14">
        <v>0.8</v>
      </c>
      <c r="E85" s="23">
        <f t="shared" si="8"/>
        <v>41.599999999999994</v>
      </c>
    </row>
    <row r="86" spans="1:5" ht="17" x14ac:dyDescent="0.2">
      <c r="A86" s="10">
        <f t="shared" si="9"/>
        <v>333.37000000000012</v>
      </c>
      <c r="B86" s="25" t="s">
        <v>6</v>
      </c>
      <c r="C86" s="5" t="s">
        <v>125</v>
      </c>
      <c r="D86" s="14">
        <v>1</v>
      </c>
      <c r="E86" s="23">
        <f t="shared" si="8"/>
        <v>42.599999999999994</v>
      </c>
    </row>
    <row r="87" spans="1:5" ht="17" x14ac:dyDescent="0.2">
      <c r="A87" s="10">
        <f t="shared" si="9"/>
        <v>334.37000000000012</v>
      </c>
      <c r="B87" s="25" t="s">
        <v>8</v>
      </c>
      <c r="C87" s="5" t="s">
        <v>33</v>
      </c>
      <c r="D87" s="14">
        <v>2.8</v>
      </c>
      <c r="E87" s="23">
        <f t="shared" si="8"/>
        <v>45.399999999999991</v>
      </c>
    </row>
    <row r="88" spans="1:5" ht="17" x14ac:dyDescent="0.2">
      <c r="A88" s="10">
        <f t="shared" si="9"/>
        <v>337.17000000000013</v>
      </c>
      <c r="B88" s="25" t="s">
        <v>9</v>
      </c>
      <c r="C88" s="5" t="s">
        <v>127</v>
      </c>
      <c r="D88" s="14">
        <v>1.1000000000000001</v>
      </c>
      <c r="E88" s="23">
        <f t="shared" si="8"/>
        <v>46.499999999999993</v>
      </c>
    </row>
    <row r="89" spans="1:5" ht="17" x14ac:dyDescent="0.2">
      <c r="A89" s="10">
        <f t="shared" si="9"/>
        <v>338.27000000000015</v>
      </c>
      <c r="B89" s="25" t="s">
        <v>9</v>
      </c>
      <c r="C89" s="5" t="s">
        <v>126</v>
      </c>
      <c r="D89" s="14">
        <f>2.3+3.2</f>
        <v>5.5</v>
      </c>
      <c r="E89" s="23">
        <f t="shared" si="8"/>
        <v>51.999999999999993</v>
      </c>
    </row>
    <row r="90" spans="1:5" ht="17" x14ac:dyDescent="0.2">
      <c r="A90" s="10">
        <f t="shared" si="9"/>
        <v>343.77000000000015</v>
      </c>
      <c r="B90" s="25" t="s">
        <v>8</v>
      </c>
      <c r="C90" s="5" t="s">
        <v>128</v>
      </c>
      <c r="D90" s="14">
        <v>0.23</v>
      </c>
      <c r="E90" s="23">
        <f t="shared" si="8"/>
        <v>52.22999999999999</v>
      </c>
    </row>
    <row r="91" spans="1:5" ht="34" x14ac:dyDescent="0.2">
      <c r="A91" s="10">
        <f t="shared" ref="A91" si="10">A90+D90</f>
        <v>344.00000000000017</v>
      </c>
      <c r="B91" s="26" t="s">
        <v>4</v>
      </c>
      <c r="C91" s="4" t="s">
        <v>129</v>
      </c>
      <c r="D91" s="13" t="s">
        <v>4</v>
      </c>
      <c r="E91" s="22"/>
    </row>
    <row r="92" spans="1:5" ht="17" x14ac:dyDescent="0.2">
      <c r="A92" s="10">
        <f>A90+D90</f>
        <v>344.00000000000017</v>
      </c>
      <c r="B92" s="25" t="s">
        <v>6</v>
      </c>
      <c r="C92" s="5" t="s">
        <v>34</v>
      </c>
      <c r="D92" s="14">
        <v>6.61</v>
      </c>
      <c r="E92" s="23">
        <f>IF(ISNUMBER(E91), E91, 0)+D92</f>
        <v>6.61</v>
      </c>
    </row>
    <row r="93" spans="1:5" ht="17" x14ac:dyDescent="0.2">
      <c r="A93" s="10">
        <f>A92+D92</f>
        <v>350.61000000000018</v>
      </c>
      <c r="B93" s="25" t="s">
        <v>90</v>
      </c>
      <c r="C93" s="5" t="s">
        <v>35</v>
      </c>
      <c r="D93" s="14">
        <v>2.8</v>
      </c>
      <c r="E93" s="23">
        <f t="shared" ref="E93:E106" si="11">IF(ISNUMBER(E92), E92, 0)+D93</f>
        <v>9.41</v>
      </c>
    </row>
    <row r="94" spans="1:5" ht="17" x14ac:dyDescent="0.2">
      <c r="A94" s="10">
        <f>A93+D93</f>
        <v>353.4100000000002</v>
      </c>
      <c r="B94" s="25" t="s">
        <v>8</v>
      </c>
      <c r="C94" s="5" t="s">
        <v>131</v>
      </c>
      <c r="D94" s="14">
        <v>1.0900000000000001</v>
      </c>
      <c r="E94" s="23">
        <f t="shared" si="11"/>
        <v>10.5</v>
      </c>
    </row>
    <row r="95" spans="1:5" ht="17" x14ac:dyDescent="0.2">
      <c r="A95" s="10">
        <f>A94+D94</f>
        <v>354.50000000000017</v>
      </c>
      <c r="B95" s="25" t="s">
        <v>6</v>
      </c>
      <c r="C95" s="5" t="s">
        <v>36</v>
      </c>
      <c r="D95" s="14">
        <v>0.75</v>
      </c>
      <c r="E95" s="23">
        <f t="shared" si="11"/>
        <v>11.25</v>
      </c>
    </row>
    <row r="96" spans="1:5" ht="17" x14ac:dyDescent="0.2">
      <c r="A96" s="10">
        <f>A95+D95</f>
        <v>355.25000000000017</v>
      </c>
      <c r="B96" s="25" t="s">
        <v>8</v>
      </c>
      <c r="C96" s="5" t="s">
        <v>100</v>
      </c>
      <c r="D96" s="14">
        <v>1.91</v>
      </c>
      <c r="E96" s="23">
        <f t="shared" si="11"/>
        <v>13.16</v>
      </c>
    </row>
    <row r="97" spans="1:5" ht="17" x14ac:dyDescent="0.2">
      <c r="A97" s="10">
        <f>A96+D96</f>
        <v>357.1600000000002</v>
      </c>
      <c r="B97" s="25" t="s">
        <v>8</v>
      </c>
      <c r="C97" s="5" t="s">
        <v>102</v>
      </c>
      <c r="D97" s="14">
        <v>27.98</v>
      </c>
      <c r="E97" s="23">
        <f t="shared" si="11"/>
        <v>41.14</v>
      </c>
    </row>
    <row r="98" spans="1:5" ht="17" x14ac:dyDescent="0.2">
      <c r="A98" s="10">
        <f>A97+D97</f>
        <v>385.14000000000021</v>
      </c>
      <c r="B98" s="25" t="s">
        <v>6</v>
      </c>
      <c r="C98" s="5" t="s">
        <v>103</v>
      </c>
      <c r="D98" s="14">
        <v>3.08</v>
      </c>
      <c r="E98" s="23">
        <f t="shared" si="11"/>
        <v>44.22</v>
      </c>
    </row>
    <row r="99" spans="1:5" ht="20" customHeight="1" x14ac:dyDescent="0.2">
      <c r="A99" s="10">
        <f>A98+D98</f>
        <v>388.2200000000002</v>
      </c>
      <c r="B99" s="25" t="s">
        <v>9</v>
      </c>
      <c r="C99" s="5" t="s">
        <v>104</v>
      </c>
      <c r="D99" s="14">
        <v>4.8899999999999997</v>
      </c>
      <c r="E99" s="23">
        <f t="shared" si="11"/>
        <v>49.11</v>
      </c>
    </row>
    <row r="100" spans="1:5" ht="34" customHeight="1" x14ac:dyDescent="0.2">
      <c r="A100" s="10">
        <f>A99+D99</f>
        <v>393.11000000000018</v>
      </c>
      <c r="B100" s="25" t="s">
        <v>9</v>
      </c>
      <c r="C100" s="5" t="s">
        <v>37</v>
      </c>
      <c r="D100" s="14">
        <v>2.6</v>
      </c>
      <c r="E100" s="23">
        <f t="shared" si="11"/>
        <v>51.71</v>
      </c>
    </row>
    <row r="101" spans="1:5" ht="17" x14ac:dyDescent="0.2">
      <c r="A101" s="10">
        <f>A100+D100</f>
        <v>395.71000000000021</v>
      </c>
      <c r="B101" s="25" t="s">
        <v>8</v>
      </c>
      <c r="C101" s="5" t="s">
        <v>38</v>
      </c>
      <c r="D101" s="14">
        <v>0.84</v>
      </c>
      <c r="E101" s="23">
        <f t="shared" si="11"/>
        <v>52.550000000000004</v>
      </c>
    </row>
    <row r="102" spans="1:5" ht="17" x14ac:dyDescent="0.2">
      <c r="A102" s="10">
        <f>A101+D101</f>
        <v>396.55000000000018</v>
      </c>
      <c r="B102" s="25" t="s">
        <v>6</v>
      </c>
      <c r="C102" s="5" t="s">
        <v>39</v>
      </c>
      <c r="D102" s="14">
        <v>1.39</v>
      </c>
      <c r="E102" s="23">
        <f t="shared" si="11"/>
        <v>53.940000000000005</v>
      </c>
    </row>
    <row r="103" spans="1:5" ht="17" x14ac:dyDescent="0.2">
      <c r="A103" s="10">
        <f>A102+D102</f>
        <v>397.94000000000017</v>
      </c>
      <c r="B103" s="25" t="s">
        <v>6</v>
      </c>
      <c r="C103" s="5" t="s">
        <v>105</v>
      </c>
      <c r="D103" s="14">
        <f>0.8+8.2+4.7</f>
        <v>13.7</v>
      </c>
      <c r="E103" s="23">
        <f t="shared" si="11"/>
        <v>67.64</v>
      </c>
    </row>
    <row r="104" spans="1:5" ht="17" x14ac:dyDescent="0.2">
      <c r="A104" s="10">
        <f>A103+D103</f>
        <v>411.64000000000016</v>
      </c>
      <c r="B104" s="25" t="s">
        <v>6</v>
      </c>
      <c r="C104" s="5" t="s">
        <v>130</v>
      </c>
      <c r="D104" s="14">
        <v>5.6</v>
      </c>
      <c r="E104" s="23">
        <f t="shared" si="11"/>
        <v>73.239999999999995</v>
      </c>
    </row>
    <row r="105" spans="1:5" ht="17" x14ac:dyDescent="0.2">
      <c r="A105" s="10">
        <f>A104+D104</f>
        <v>417.24000000000018</v>
      </c>
      <c r="B105" s="25" t="s">
        <v>8</v>
      </c>
      <c r="C105" s="5" t="s">
        <v>40</v>
      </c>
      <c r="D105" s="14">
        <v>0.61</v>
      </c>
      <c r="E105" s="23">
        <f t="shared" si="11"/>
        <v>73.849999999999994</v>
      </c>
    </row>
    <row r="106" spans="1:5" ht="17" x14ac:dyDescent="0.2">
      <c r="A106" s="10">
        <f>A105+D105</f>
        <v>417.85000000000019</v>
      </c>
      <c r="B106" s="25" t="s">
        <v>8</v>
      </c>
      <c r="C106" s="5" t="s">
        <v>106</v>
      </c>
      <c r="D106" s="14">
        <v>0.01</v>
      </c>
      <c r="E106" s="23">
        <f t="shared" si="11"/>
        <v>73.86</v>
      </c>
    </row>
    <row r="107" spans="1:5" ht="34" x14ac:dyDescent="0.2">
      <c r="A107" s="10">
        <f>A106+D106</f>
        <v>417.86000000000018</v>
      </c>
      <c r="B107" s="26" t="s">
        <v>4</v>
      </c>
      <c r="C107" s="4" t="s">
        <v>132</v>
      </c>
      <c r="D107" s="13" t="s">
        <v>4</v>
      </c>
      <c r="E107" s="22"/>
    </row>
    <row r="108" spans="1:5" ht="17" x14ac:dyDescent="0.2">
      <c r="A108" s="10">
        <f>A106+D106</f>
        <v>417.86000000000018</v>
      </c>
      <c r="B108" s="25" t="s">
        <v>6</v>
      </c>
      <c r="C108" s="5" t="s">
        <v>107</v>
      </c>
      <c r="D108" s="15">
        <v>1</v>
      </c>
      <c r="E108" s="23">
        <f>IF(ISNUMBER(E107), E107, 0)+D108</f>
        <v>1</v>
      </c>
    </row>
    <row r="109" spans="1:5" ht="17" x14ac:dyDescent="0.2">
      <c r="A109" s="10">
        <f>A108+D108</f>
        <v>418.86000000000018</v>
      </c>
      <c r="B109" s="25" t="s">
        <v>8</v>
      </c>
      <c r="C109" s="5" t="s">
        <v>41</v>
      </c>
      <c r="D109" s="14">
        <v>4.5</v>
      </c>
      <c r="E109" s="23">
        <f t="shared" ref="E109:E134" si="12">IF(ISNUMBER(E108), E108, 0)+D109</f>
        <v>5.5</v>
      </c>
    </row>
    <row r="110" spans="1:5" ht="17" x14ac:dyDescent="0.2">
      <c r="A110" s="10">
        <f t="shared" ref="A110:A135" si="13">A109+D109</f>
        <v>423.36000000000018</v>
      </c>
      <c r="B110" s="25" t="s">
        <v>8</v>
      </c>
      <c r="C110" s="5" t="s">
        <v>108</v>
      </c>
      <c r="D110" s="14">
        <v>0.94</v>
      </c>
      <c r="E110" s="23">
        <f t="shared" si="12"/>
        <v>6.4399999999999995</v>
      </c>
    </row>
    <row r="111" spans="1:5" ht="17" x14ac:dyDescent="0.2">
      <c r="A111" s="10">
        <f t="shared" si="13"/>
        <v>424.30000000000018</v>
      </c>
      <c r="B111" s="25" t="s">
        <v>6</v>
      </c>
      <c r="C111" s="5" t="s">
        <v>42</v>
      </c>
      <c r="D111" s="14">
        <v>1.1599999999999999</v>
      </c>
      <c r="E111" s="23">
        <f t="shared" si="12"/>
        <v>7.6</v>
      </c>
    </row>
    <row r="112" spans="1:5" ht="17" x14ac:dyDescent="0.2">
      <c r="A112" s="10">
        <f t="shared" si="13"/>
        <v>425.46000000000021</v>
      </c>
      <c r="B112" s="25" t="s">
        <v>8</v>
      </c>
      <c r="C112" s="5" t="s">
        <v>133</v>
      </c>
      <c r="D112" s="14">
        <f>5.03+1.27</f>
        <v>6.3000000000000007</v>
      </c>
      <c r="E112" s="23">
        <f t="shared" si="12"/>
        <v>13.9</v>
      </c>
    </row>
    <row r="113" spans="1:5" ht="17" x14ac:dyDescent="0.2">
      <c r="A113" s="10">
        <f t="shared" si="13"/>
        <v>431.76000000000022</v>
      </c>
      <c r="B113" s="25" t="s">
        <v>6</v>
      </c>
      <c r="C113" s="5" t="s">
        <v>134</v>
      </c>
      <c r="D113" s="14">
        <v>2.8</v>
      </c>
      <c r="E113" s="23">
        <f t="shared" si="12"/>
        <v>16.7</v>
      </c>
    </row>
    <row r="114" spans="1:5" ht="17" x14ac:dyDescent="0.2">
      <c r="A114" s="10">
        <f t="shared" si="13"/>
        <v>434.56000000000023</v>
      </c>
      <c r="B114" s="25" t="s">
        <v>90</v>
      </c>
      <c r="C114" s="5" t="s">
        <v>135</v>
      </c>
      <c r="D114" s="14">
        <v>0.03</v>
      </c>
      <c r="E114" s="23">
        <f t="shared" si="12"/>
        <v>16.73</v>
      </c>
    </row>
    <row r="115" spans="1:5" ht="17" x14ac:dyDescent="0.2">
      <c r="A115" s="10">
        <f t="shared" si="13"/>
        <v>434.5900000000002</v>
      </c>
      <c r="B115" s="25" t="s">
        <v>8</v>
      </c>
      <c r="C115" s="5" t="s">
        <v>43</v>
      </c>
      <c r="D115" s="14">
        <v>0.36</v>
      </c>
      <c r="E115" s="23">
        <f t="shared" si="12"/>
        <v>17.09</v>
      </c>
    </row>
    <row r="116" spans="1:5" ht="17" x14ac:dyDescent="0.2">
      <c r="A116" s="10">
        <f t="shared" si="13"/>
        <v>434.95000000000022</v>
      </c>
      <c r="B116" s="25" t="s">
        <v>6</v>
      </c>
      <c r="C116" s="5" t="s">
        <v>44</v>
      </c>
      <c r="D116" s="14">
        <v>2.48</v>
      </c>
      <c r="E116" s="23">
        <f t="shared" si="12"/>
        <v>19.57</v>
      </c>
    </row>
    <row r="117" spans="1:5" ht="17" x14ac:dyDescent="0.2">
      <c r="A117" s="10">
        <f t="shared" si="13"/>
        <v>437.43000000000023</v>
      </c>
      <c r="B117" s="25" t="s">
        <v>136</v>
      </c>
      <c r="C117" s="5" t="s">
        <v>137</v>
      </c>
      <c r="D117" s="14">
        <v>1.99</v>
      </c>
      <c r="E117" s="23">
        <f t="shared" si="12"/>
        <v>21.56</v>
      </c>
    </row>
    <row r="118" spans="1:5" ht="17" x14ac:dyDescent="0.2">
      <c r="A118" s="10">
        <f t="shared" si="13"/>
        <v>439.42000000000024</v>
      </c>
      <c r="B118" s="25" t="s">
        <v>6</v>
      </c>
      <c r="C118" s="5" t="s">
        <v>45</v>
      </c>
      <c r="D118" s="14">
        <v>3.92</v>
      </c>
      <c r="E118" s="23">
        <f t="shared" si="12"/>
        <v>25.479999999999997</v>
      </c>
    </row>
    <row r="119" spans="1:5" ht="17" x14ac:dyDescent="0.2">
      <c r="A119" s="10">
        <f t="shared" si="13"/>
        <v>443.34000000000026</v>
      </c>
      <c r="B119" s="25" t="s">
        <v>6</v>
      </c>
      <c r="C119" s="5" t="s">
        <v>46</v>
      </c>
      <c r="D119" s="14">
        <v>5.54</v>
      </c>
      <c r="E119" s="23">
        <f t="shared" si="12"/>
        <v>31.019999999999996</v>
      </c>
    </row>
    <row r="120" spans="1:5" ht="17" x14ac:dyDescent="0.2">
      <c r="A120" s="10">
        <f t="shared" si="13"/>
        <v>448.88000000000028</v>
      </c>
      <c r="B120" s="25" t="s">
        <v>8</v>
      </c>
      <c r="C120" s="5" t="s">
        <v>47</v>
      </c>
      <c r="D120" s="14">
        <v>8.1</v>
      </c>
      <c r="E120" s="23">
        <f t="shared" si="12"/>
        <v>39.119999999999997</v>
      </c>
    </row>
    <row r="121" spans="1:5" ht="17" x14ac:dyDescent="0.2">
      <c r="A121" s="10">
        <f t="shared" si="13"/>
        <v>456.9800000000003</v>
      </c>
      <c r="B121" s="25" t="s">
        <v>8</v>
      </c>
      <c r="C121" s="5" t="s">
        <v>187</v>
      </c>
      <c r="D121" s="14">
        <v>1.8</v>
      </c>
      <c r="E121" s="23">
        <f t="shared" si="12"/>
        <v>40.919999999999995</v>
      </c>
    </row>
    <row r="122" spans="1:5" ht="17" x14ac:dyDescent="0.2">
      <c r="A122" s="10">
        <f t="shared" si="13"/>
        <v>458.78000000000031</v>
      </c>
      <c r="B122" s="25" t="s">
        <v>6</v>
      </c>
      <c r="C122" s="5" t="s">
        <v>48</v>
      </c>
      <c r="D122" s="14">
        <v>4.8</v>
      </c>
      <c r="E122" s="23">
        <f t="shared" si="12"/>
        <v>45.719999999999992</v>
      </c>
    </row>
    <row r="123" spans="1:5" ht="17" x14ac:dyDescent="0.2">
      <c r="A123" s="10">
        <f t="shared" si="13"/>
        <v>463.58000000000033</v>
      </c>
      <c r="B123" s="25" t="s">
        <v>8</v>
      </c>
      <c r="C123" s="5" t="s">
        <v>139</v>
      </c>
      <c r="D123" s="14">
        <f>0.51+0.07</f>
        <v>0.58000000000000007</v>
      </c>
      <c r="E123" s="23">
        <f t="shared" si="12"/>
        <v>46.29999999999999</v>
      </c>
    </row>
    <row r="124" spans="1:5" ht="17" x14ac:dyDescent="0.2">
      <c r="A124" s="10">
        <f t="shared" si="13"/>
        <v>464.16000000000031</v>
      </c>
      <c r="B124" s="25" t="s">
        <v>6</v>
      </c>
      <c r="C124" s="5" t="s">
        <v>138</v>
      </c>
      <c r="D124" s="14">
        <v>3.25</v>
      </c>
      <c r="E124" s="23">
        <f t="shared" si="12"/>
        <v>49.54999999999999</v>
      </c>
    </row>
    <row r="125" spans="1:5" ht="34" x14ac:dyDescent="0.2">
      <c r="A125" s="10">
        <f t="shared" si="13"/>
        <v>467.41000000000031</v>
      </c>
      <c r="B125" s="25" t="s">
        <v>8</v>
      </c>
      <c r="C125" s="5" t="s">
        <v>140</v>
      </c>
      <c r="D125" s="14">
        <f>1.69+3.46+0.6</f>
        <v>5.75</v>
      </c>
      <c r="E125" s="23">
        <f t="shared" si="12"/>
        <v>55.29999999999999</v>
      </c>
    </row>
    <row r="126" spans="1:5" ht="17" x14ac:dyDescent="0.2">
      <c r="A126" s="10">
        <f t="shared" si="13"/>
        <v>473.16000000000031</v>
      </c>
      <c r="B126" s="25" t="s">
        <v>6</v>
      </c>
      <c r="C126" s="5" t="s">
        <v>49</v>
      </c>
      <c r="D126" s="14">
        <v>3.19</v>
      </c>
      <c r="E126" s="23">
        <f t="shared" si="12"/>
        <v>58.489999999999988</v>
      </c>
    </row>
    <row r="127" spans="1:5" ht="17" x14ac:dyDescent="0.2">
      <c r="A127" s="10">
        <f t="shared" si="13"/>
        <v>476.35000000000031</v>
      </c>
      <c r="B127" s="25" t="s">
        <v>8</v>
      </c>
      <c r="C127" s="5" t="s">
        <v>50</v>
      </c>
      <c r="D127" s="14">
        <v>4.7</v>
      </c>
      <c r="E127" s="23">
        <f t="shared" si="12"/>
        <v>63.189999999999991</v>
      </c>
    </row>
    <row r="128" spans="1:5" ht="17" x14ac:dyDescent="0.2">
      <c r="A128" s="10">
        <f t="shared" si="13"/>
        <v>481.0500000000003</v>
      </c>
      <c r="B128" s="25" t="s">
        <v>6</v>
      </c>
      <c r="C128" s="5" t="s">
        <v>188</v>
      </c>
      <c r="D128" s="14">
        <v>0.9</v>
      </c>
      <c r="E128" s="23">
        <f t="shared" si="12"/>
        <v>64.089999999999989</v>
      </c>
    </row>
    <row r="129" spans="1:5" ht="20" customHeight="1" x14ac:dyDescent="0.2">
      <c r="A129" s="10">
        <f t="shared" si="13"/>
        <v>481.95000000000027</v>
      </c>
      <c r="B129" s="25" t="s">
        <v>8</v>
      </c>
      <c r="C129" s="5" t="s">
        <v>189</v>
      </c>
      <c r="D129" s="14">
        <v>2.2999999999999998</v>
      </c>
      <c r="E129" s="23">
        <f t="shared" si="12"/>
        <v>66.389999999999986</v>
      </c>
    </row>
    <row r="130" spans="1:5" ht="20" customHeight="1" x14ac:dyDescent="0.2">
      <c r="A130" s="10">
        <f t="shared" si="13"/>
        <v>484.25000000000028</v>
      </c>
      <c r="B130" s="25" t="s">
        <v>8</v>
      </c>
      <c r="C130" s="5" t="s">
        <v>190</v>
      </c>
      <c r="D130" s="14">
        <v>0.4</v>
      </c>
      <c r="E130" s="23">
        <f t="shared" si="12"/>
        <v>66.789999999999992</v>
      </c>
    </row>
    <row r="131" spans="1:5" ht="20" customHeight="1" x14ac:dyDescent="0.2">
      <c r="A131" s="10">
        <f t="shared" si="13"/>
        <v>484.65000000000026</v>
      </c>
      <c r="B131" s="25" t="s">
        <v>6</v>
      </c>
      <c r="C131" s="5" t="s">
        <v>191</v>
      </c>
      <c r="D131" s="14">
        <v>1.5</v>
      </c>
      <c r="E131" s="23">
        <f t="shared" si="12"/>
        <v>68.289999999999992</v>
      </c>
    </row>
    <row r="132" spans="1:5" ht="20" customHeight="1" x14ac:dyDescent="0.2">
      <c r="A132" s="10">
        <f t="shared" si="13"/>
        <v>486.15000000000026</v>
      </c>
      <c r="B132" s="25" t="s">
        <v>6</v>
      </c>
      <c r="C132" s="5" t="s">
        <v>50</v>
      </c>
      <c r="D132" s="14">
        <v>0.8</v>
      </c>
      <c r="E132" s="23">
        <f t="shared" si="12"/>
        <v>69.089999999999989</v>
      </c>
    </row>
    <row r="133" spans="1:5" ht="17" x14ac:dyDescent="0.2">
      <c r="A133" s="10">
        <f t="shared" si="13"/>
        <v>486.95000000000027</v>
      </c>
      <c r="B133" s="25" t="s">
        <v>6</v>
      </c>
      <c r="C133" s="5" t="s">
        <v>51</v>
      </c>
      <c r="D133" s="14">
        <v>3.43</v>
      </c>
      <c r="E133" s="23">
        <f t="shared" si="12"/>
        <v>72.52</v>
      </c>
    </row>
    <row r="134" spans="1:5" ht="17" x14ac:dyDescent="0.2">
      <c r="A134" s="10">
        <f t="shared" si="13"/>
        <v>490.38000000000028</v>
      </c>
      <c r="B134" s="25" t="s">
        <v>9</v>
      </c>
      <c r="C134" s="5" t="s">
        <v>52</v>
      </c>
      <c r="D134" s="14">
        <v>0.02</v>
      </c>
      <c r="E134" s="23">
        <f t="shared" si="12"/>
        <v>72.539999999999992</v>
      </c>
    </row>
    <row r="135" spans="1:5" ht="34" x14ac:dyDescent="0.2">
      <c r="A135" s="10">
        <f t="shared" si="13"/>
        <v>490.40000000000026</v>
      </c>
      <c r="B135" s="26" t="s">
        <v>4</v>
      </c>
      <c r="C135" s="4" t="s">
        <v>141</v>
      </c>
      <c r="D135" s="16" t="s">
        <v>4</v>
      </c>
      <c r="E135" s="24"/>
    </row>
    <row r="136" spans="1:5" x14ac:dyDescent="0.2">
      <c r="A136" s="27" t="s">
        <v>142</v>
      </c>
      <c r="B136" s="28"/>
      <c r="C136" s="28"/>
      <c r="D136" s="28"/>
      <c r="E136" s="29"/>
    </row>
    <row r="137" spans="1:5" ht="17" x14ac:dyDescent="0.2">
      <c r="A137" s="10">
        <f>A134+D134</f>
        <v>490.40000000000026</v>
      </c>
      <c r="B137" s="25" t="s">
        <v>8</v>
      </c>
      <c r="C137" s="5" t="s">
        <v>53</v>
      </c>
      <c r="D137" s="14">
        <v>2</v>
      </c>
      <c r="E137" s="23">
        <f>IF(ISNUMBER(E135), E135, 0)+D137</f>
        <v>2</v>
      </c>
    </row>
    <row r="138" spans="1:5" ht="17" x14ac:dyDescent="0.2">
      <c r="A138" s="10">
        <f>A137+D137</f>
        <v>492.40000000000026</v>
      </c>
      <c r="B138" s="25" t="s">
        <v>6</v>
      </c>
      <c r="C138" s="5" t="s">
        <v>143</v>
      </c>
      <c r="D138" s="14">
        <v>8.32</v>
      </c>
      <c r="E138" s="23">
        <f t="shared" ref="E138:E144" si="14">IF(ISNUMBER(E137), E137, 0)+D138</f>
        <v>10.32</v>
      </c>
    </row>
    <row r="139" spans="1:5" ht="17" x14ac:dyDescent="0.2">
      <c r="A139" s="10">
        <f>A138+D138</f>
        <v>500.72000000000025</v>
      </c>
      <c r="B139" s="25" t="s">
        <v>8</v>
      </c>
      <c r="C139" s="5" t="s">
        <v>54</v>
      </c>
      <c r="D139" s="14">
        <v>1.61</v>
      </c>
      <c r="E139" s="23">
        <f t="shared" si="14"/>
        <v>11.93</v>
      </c>
    </row>
    <row r="140" spans="1:5" ht="17" x14ac:dyDescent="0.2">
      <c r="A140" s="10">
        <f>A139+D139</f>
        <v>502.33000000000027</v>
      </c>
      <c r="B140" s="25" t="s">
        <v>6</v>
      </c>
      <c r="C140" s="5" t="s">
        <v>144</v>
      </c>
      <c r="D140" s="14">
        <v>9.69</v>
      </c>
      <c r="E140" s="23">
        <f t="shared" si="14"/>
        <v>21.619999999999997</v>
      </c>
    </row>
    <row r="141" spans="1:5" ht="17" x14ac:dyDescent="0.2">
      <c r="A141" s="10">
        <f>A140+D140</f>
        <v>512.02000000000032</v>
      </c>
      <c r="B141" s="25" t="s">
        <v>8</v>
      </c>
      <c r="C141" s="5" t="s">
        <v>55</v>
      </c>
      <c r="D141" s="14">
        <v>8.07</v>
      </c>
      <c r="E141" s="23">
        <f t="shared" si="14"/>
        <v>29.689999999999998</v>
      </c>
    </row>
    <row r="142" spans="1:5" ht="17" x14ac:dyDescent="0.2">
      <c r="A142" s="10">
        <f>A141+D141</f>
        <v>520.09000000000037</v>
      </c>
      <c r="B142" s="25" t="s">
        <v>8</v>
      </c>
      <c r="C142" s="5" t="s">
        <v>145</v>
      </c>
      <c r="D142" s="14">
        <v>0.8</v>
      </c>
      <c r="E142" s="23">
        <f t="shared" si="14"/>
        <v>30.49</v>
      </c>
    </row>
    <row r="143" spans="1:5" ht="17" x14ac:dyDescent="0.2">
      <c r="A143" s="10">
        <f>A142+D142</f>
        <v>520.89000000000033</v>
      </c>
      <c r="B143" s="25" t="s">
        <v>147</v>
      </c>
      <c r="C143" s="5" t="s">
        <v>146</v>
      </c>
      <c r="D143" s="14">
        <f>2.4+0.8+0.8</f>
        <v>4</v>
      </c>
      <c r="E143" s="23">
        <f t="shared" si="14"/>
        <v>34.489999999999995</v>
      </c>
    </row>
    <row r="144" spans="1:5" ht="17" x14ac:dyDescent="0.2">
      <c r="A144" s="10">
        <f>A143+D143</f>
        <v>524.89000000000033</v>
      </c>
      <c r="B144" s="25" t="s">
        <v>8</v>
      </c>
      <c r="C144" s="5" t="s">
        <v>56</v>
      </c>
      <c r="D144" s="14">
        <v>0.37</v>
      </c>
      <c r="E144" s="23">
        <f t="shared" si="14"/>
        <v>34.859999999999992</v>
      </c>
    </row>
    <row r="145" spans="1:5" ht="34" x14ac:dyDescent="0.2">
      <c r="A145" s="10">
        <f>A144+D144</f>
        <v>525.26000000000033</v>
      </c>
      <c r="B145" s="26" t="s">
        <v>4</v>
      </c>
      <c r="C145" s="4" t="s">
        <v>192</v>
      </c>
      <c r="D145" s="16" t="s">
        <v>4</v>
      </c>
      <c r="E145" s="24"/>
    </row>
    <row r="146" spans="1:5" ht="17" x14ac:dyDescent="0.2">
      <c r="A146" s="10">
        <f>A144+D144</f>
        <v>525.26000000000033</v>
      </c>
      <c r="B146" s="30" t="s">
        <v>9</v>
      </c>
      <c r="C146" s="12" t="s">
        <v>56</v>
      </c>
      <c r="D146" s="14">
        <v>2.7</v>
      </c>
      <c r="E146" s="23">
        <f>IF(ISNUMBER(E145), E145, 0)+D146</f>
        <v>2.7</v>
      </c>
    </row>
    <row r="147" spans="1:5" ht="17" x14ac:dyDescent="0.2">
      <c r="A147" s="10">
        <f>A146+D146</f>
        <v>527.96000000000038</v>
      </c>
      <c r="B147" s="25" t="s">
        <v>8</v>
      </c>
      <c r="C147" s="5" t="s">
        <v>148</v>
      </c>
      <c r="D147" s="14">
        <v>6.11</v>
      </c>
      <c r="E147" s="23">
        <f t="shared" ref="E147:E154" si="15">IF(ISNUMBER(E146), E146, 0)+D147</f>
        <v>8.81</v>
      </c>
    </row>
    <row r="148" spans="1:5" ht="17" x14ac:dyDescent="0.2">
      <c r="A148" s="10">
        <f t="shared" ref="A148:A154" si="16">A147+D147</f>
        <v>534.07000000000039</v>
      </c>
      <c r="B148" s="25" t="s">
        <v>6</v>
      </c>
      <c r="C148" s="5" t="s">
        <v>145</v>
      </c>
      <c r="D148" s="14">
        <v>3.24</v>
      </c>
      <c r="E148" s="23">
        <f t="shared" si="15"/>
        <v>12.05</v>
      </c>
    </row>
    <row r="149" spans="1:5" ht="17" x14ac:dyDescent="0.2">
      <c r="A149" s="10">
        <f t="shared" si="16"/>
        <v>537.3100000000004</v>
      </c>
      <c r="B149" s="25" t="s">
        <v>8</v>
      </c>
      <c r="C149" s="5" t="s">
        <v>149</v>
      </c>
      <c r="D149" s="14">
        <v>3.16</v>
      </c>
      <c r="E149" s="23">
        <f t="shared" si="15"/>
        <v>15.21</v>
      </c>
    </row>
    <row r="150" spans="1:5" ht="18" customHeight="1" x14ac:dyDescent="0.2">
      <c r="A150" s="10">
        <f t="shared" si="16"/>
        <v>540.47000000000037</v>
      </c>
      <c r="B150" s="25" t="s">
        <v>6</v>
      </c>
      <c r="C150" s="5" t="s">
        <v>25</v>
      </c>
      <c r="D150" s="14">
        <v>3.3</v>
      </c>
      <c r="E150" s="23">
        <f t="shared" si="15"/>
        <v>18.510000000000002</v>
      </c>
    </row>
    <row r="151" spans="1:5" ht="51" x14ac:dyDescent="0.2">
      <c r="A151" s="10">
        <f t="shared" si="16"/>
        <v>543.77000000000032</v>
      </c>
      <c r="B151" s="25" t="s">
        <v>8</v>
      </c>
      <c r="C151" s="5" t="s">
        <v>150</v>
      </c>
      <c r="D151" s="14">
        <v>3.4</v>
      </c>
      <c r="E151" s="23">
        <f t="shared" si="15"/>
        <v>21.91</v>
      </c>
    </row>
    <row r="152" spans="1:5" ht="17" x14ac:dyDescent="0.2">
      <c r="A152" s="10">
        <f t="shared" si="16"/>
        <v>547.1700000000003</v>
      </c>
      <c r="B152" s="25" t="s">
        <v>8</v>
      </c>
      <c r="C152" s="5" t="s">
        <v>57</v>
      </c>
      <c r="D152" s="14">
        <v>2.33</v>
      </c>
      <c r="E152" s="23">
        <f t="shared" si="15"/>
        <v>24.240000000000002</v>
      </c>
    </row>
    <row r="153" spans="1:5" ht="17" x14ac:dyDescent="0.2">
      <c r="A153" s="10">
        <f t="shared" si="16"/>
        <v>549.50000000000034</v>
      </c>
      <c r="B153" s="25" t="s">
        <v>6</v>
      </c>
      <c r="C153" s="5" t="s">
        <v>151</v>
      </c>
      <c r="D153" s="14">
        <v>2.4</v>
      </c>
      <c r="E153" s="23">
        <f t="shared" si="15"/>
        <v>26.64</v>
      </c>
    </row>
    <row r="154" spans="1:5" ht="17" x14ac:dyDescent="0.2">
      <c r="A154" s="10">
        <f t="shared" si="16"/>
        <v>551.90000000000032</v>
      </c>
      <c r="B154" s="25" t="s">
        <v>8</v>
      </c>
      <c r="C154" s="5" t="s">
        <v>58</v>
      </c>
      <c r="D154" s="14">
        <v>1.6</v>
      </c>
      <c r="E154" s="23">
        <f t="shared" si="15"/>
        <v>28.240000000000002</v>
      </c>
    </row>
    <row r="155" spans="1:5" ht="34" x14ac:dyDescent="0.2">
      <c r="A155" s="10">
        <f t="shared" ref="A155" si="17">A154+D154</f>
        <v>553.50000000000034</v>
      </c>
      <c r="B155" s="26" t="s">
        <v>4</v>
      </c>
      <c r="C155" s="4" t="s">
        <v>152</v>
      </c>
      <c r="D155" s="16" t="s">
        <v>4</v>
      </c>
      <c r="E155" s="24"/>
    </row>
    <row r="156" spans="1:5" ht="17" x14ac:dyDescent="0.2">
      <c r="A156" s="10">
        <f>A154+D154</f>
        <v>553.50000000000034</v>
      </c>
      <c r="B156" s="25" t="s">
        <v>9</v>
      </c>
      <c r="C156" s="5" t="s">
        <v>58</v>
      </c>
      <c r="D156" s="14">
        <v>4.3</v>
      </c>
      <c r="E156" s="23">
        <f>IF(ISNUMBER(E155), E155, 0)+D156</f>
        <v>4.3</v>
      </c>
    </row>
    <row r="157" spans="1:5" ht="17" x14ac:dyDescent="0.2">
      <c r="A157" s="10">
        <f>A156+D156</f>
        <v>557.8000000000003</v>
      </c>
      <c r="B157" s="25" t="s">
        <v>6</v>
      </c>
      <c r="C157" s="5" t="s">
        <v>153</v>
      </c>
      <c r="D157" s="14">
        <v>0.94</v>
      </c>
      <c r="E157" s="23">
        <f t="shared" ref="E157:E186" si="18">IF(ISNUMBER(E156), E156, 0)+D157</f>
        <v>5.24</v>
      </c>
    </row>
    <row r="158" spans="1:5" ht="20" customHeight="1" x14ac:dyDescent="0.2">
      <c r="A158" s="10">
        <f>A157+D157</f>
        <v>558.74000000000035</v>
      </c>
      <c r="B158" s="25" t="s">
        <v>8</v>
      </c>
      <c r="C158" s="5" t="s">
        <v>154</v>
      </c>
      <c r="D158" s="14">
        <v>1.89</v>
      </c>
      <c r="E158" s="23">
        <f t="shared" si="18"/>
        <v>7.13</v>
      </c>
    </row>
    <row r="159" spans="1:5" ht="17" x14ac:dyDescent="0.2">
      <c r="A159" s="10">
        <f>A158+D158</f>
        <v>560.63000000000034</v>
      </c>
      <c r="B159" s="25" t="s">
        <v>8</v>
      </c>
      <c r="C159" s="5" t="s">
        <v>155</v>
      </c>
      <c r="D159" s="14">
        <v>0.28999999999999998</v>
      </c>
      <c r="E159" s="23">
        <f t="shared" si="18"/>
        <v>7.42</v>
      </c>
    </row>
    <row r="160" spans="1:5" ht="17" x14ac:dyDescent="0.2">
      <c r="A160" s="10">
        <f>A159+D159</f>
        <v>560.9200000000003</v>
      </c>
      <c r="B160" s="25" t="s">
        <v>8</v>
      </c>
      <c r="C160" s="5" t="s">
        <v>59</v>
      </c>
      <c r="D160" s="14">
        <v>0.13</v>
      </c>
      <c r="E160" s="23">
        <f t="shared" si="18"/>
        <v>7.55</v>
      </c>
    </row>
    <row r="161" spans="1:5" ht="17" x14ac:dyDescent="0.2">
      <c r="A161" s="10">
        <f>A160+D160</f>
        <v>561.0500000000003</v>
      </c>
      <c r="B161" s="25" t="s">
        <v>6</v>
      </c>
      <c r="C161" s="5" t="s">
        <v>60</v>
      </c>
      <c r="D161" s="14">
        <v>0.66</v>
      </c>
      <c r="E161" s="23">
        <f t="shared" si="18"/>
        <v>8.2099999999999991</v>
      </c>
    </row>
    <row r="162" spans="1:5" ht="17" x14ac:dyDescent="0.2">
      <c r="A162" s="10">
        <f>A161+D161</f>
        <v>561.71000000000026</v>
      </c>
      <c r="B162" s="25" t="s">
        <v>9</v>
      </c>
      <c r="C162" s="5" t="s">
        <v>61</v>
      </c>
      <c r="D162" s="14">
        <v>0.27</v>
      </c>
      <c r="E162" s="23">
        <f t="shared" si="18"/>
        <v>8.4799999999999986</v>
      </c>
    </row>
    <row r="163" spans="1:5" ht="17" x14ac:dyDescent="0.2">
      <c r="A163" s="10">
        <f>A162+D162</f>
        <v>561.98000000000025</v>
      </c>
      <c r="B163" s="25" t="s">
        <v>8</v>
      </c>
      <c r="C163" s="5" t="s">
        <v>113</v>
      </c>
      <c r="D163" s="14">
        <v>0.16</v>
      </c>
      <c r="E163" s="23">
        <f t="shared" si="18"/>
        <v>8.6399999999999988</v>
      </c>
    </row>
    <row r="164" spans="1:5" ht="17" x14ac:dyDescent="0.2">
      <c r="A164" s="10">
        <f>A163+D163</f>
        <v>562.14000000000021</v>
      </c>
      <c r="B164" s="25" t="s">
        <v>6</v>
      </c>
      <c r="C164" s="5" t="s">
        <v>62</v>
      </c>
      <c r="D164" s="14">
        <v>0.19</v>
      </c>
      <c r="E164" s="23">
        <f t="shared" si="18"/>
        <v>8.8299999999999983</v>
      </c>
    </row>
    <row r="165" spans="1:5" ht="34" x14ac:dyDescent="0.2">
      <c r="A165" s="10">
        <f>A164+D164</f>
        <v>562.33000000000027</v>
      </c>
      <c r="B165" s="25" t="s">
        <v>8</v>
      </c>
      <c r="C165" s="5" t="s">
        <v>156</v>
      </c>
      <c r="D165" s="14">
        <v>4.3</v>
      </c>
      <c r="E165" s="23">
        <f t="shared" si="18"/>
        <v>13.129999999999999</v>
      </c>
    </row>
    <row r="166" spans="1:5" ht="34" x14ac:dyDescent="0.2">
      <c r="A166" s="10">
        <f>A165+D165</f>
        <v>566.63000000000022</v>
      </c>
      <c r="B166" s="25" t="s">
        <v>8</v>
      </c>
      <c r="C166" s="5" t="s">
        <v>157</v>
      </c>
      <c r="D166" s="14">
        <v>2.1</v>
      </c>
      <c r="E166" s="23">
        <f t="shared" si="18"/>
        <v>15.229999999999999</v>
      </c>
    </row>
    <row r="167" spans="1:5" ht="17" x14ac:dyDescent="0.2">
      <c r="A167" s="10">
        <f>A166+D166</f>
        <v>568.73000000000025</v>
      </c>
      <c r="B167" s="25" t="s">
        <v>9</v>
      </c>
      <c r="C167" s="5" t="s">
        <v>158</v>
      </c>
      <c r="D167" s="14">
        <v>0.27</v>
      </c>
      <c r="E167" s="23">
        <f t="shared" si="18"/>
        <v>15.499999999999998</v>
      </c>
    </row>
    <row r="168" spans="1:5" ht="20" customHeight="1" x14ac:dyDescent="0.2">
      <c r="A168" s="10">
        <f t="shared" ref="A168:A169" si="19">A167+D167</f>
        <v>569.00000000000023</v>
      </c>
      <c r="B168" s="25" t="s">
        <v>6</v>
      </c>
      <c r="C168" s="5" t="s">
        <v>63</v>
      </c>
      <c r="D168" s="14">
        <v>0.37</v>
      </c>
      <c r="E168" s="23">
        <f t="shared" si="18"/>
        <v>15.869999999999997</v>
      </c>
    </row>
    <row r="169" spans="1:5" ht="17" x14ac:dyDescent="0.2">
      <c r="A169" s="10">
        <f t="shared" si="19"/>
        <v>569.37000000000023</v>
      </c>
      <c r="B169" s="25" t="s">
        <v>6</v>
      </c>
      <c r="C169" s="5" t="s">
        <v>64</v>
      </c>
      <c r="D169" s="14">
        <v>1.56</v>
      </c>
      <c r="E169" s="23">
        <f t="shared" si="18"/>
        <v>17.429999999999996</v>
      </c>
    </row>
    <row r="170" spans="1:5" ht="17" x14ac:dyDescent="0.2">
      <c r="A170" s="10">
        <f>A169+D169</f>
        <v>570.93000000000018</v>
      </c>
      <c r="B170" s="25" t="s">
        <v>8</v>
      </c>
      <c r="C170" s="5" t="s">
        <v>65</v>
      </c>
      <c r="D170" s="14">
        <v>0.66</v>
      </c>
      <c r="E170" s="23">
        <f t="shared" si="18"/>
        <v>18.089999999999996</v>
      </c>
    </row>
    <row r="171" spans="1:5" ht="17" x14ac:dyDescent="0.2">
      <c r="A171" s="10">
        <f>A170+D170</f>
        <v>571.59000000000015</v>
      </c>
      <c r="B171" s="25" t="s">
        <v>6</v>
      </c>
      <c r="C171" s="5" t="s">
        <v>66</v>
      </c>
      <c r="D171" s="14">
        <v>0.4</v>
      </c>
      <c r="E171" s="23">
        <f t="shared" si="18"/>
        <v>18.489999999999995</v>
      </c>
    </row>
    <row r="172" spans="1:5" ht="17" x14ac:dyDescent="0.2">
      <c r="A172" s="10">
        <f>A171+D171</f>
        <v>571.99000000000012</v>
      </c>
      <c r="B172" s="25" t="s">
        <v>8</v>
      </c>
      <c r="C172" s="5" t="s">
        <v>159</v>
      </c>
      <c r="D172" s="14">
        <v>1.2</v>
      </c>
      <c r="E172" s="23">
        <f t="shared" si="18"/>
        <v>19.689999999999994</v>
      </c>
    </row>
    <row r="173" spans="1:5" ht="17" x14ac:dyDescent="0.2">
      <c r="A173" s="10">
        <f>A172+D172</f>
        <v>573.19000000000017</v>
      </c>
      <c r="B173" s="25" t="s">
        <v>79</v>
      </c>
      <c r="C173" s="5" t="s">
        <v>160</v>
      </c>
      <c r="D173" s="14">
        <v>0.7</v>
      </c>
      <c r="E173" s="23">
        <f t="shared" si="18"/>
        <v>20.389999999999993</v>
      </c>
    </row>
    <row r="174" spans="1:5" ht="17" x14ac:dyDescent="0.2">
      <c r="A174" s="10">
        <f>A173+D173</f>
        <v>573.89000000000021</v>
      </c>
      <c r="B174" s="25" t="s">
        <v>6</v>
      </c>
      <c r="C174" s="5" t="s">
        <v>161</v>
      </c>
      <c r="D174" s="14">
        <v>3.6</v>
      </c>
      <c r="E174" s="23">
        <f t="shared" si="18"/>
        <v>23.989999999999995</v>
      </c>
    </row>
    <row r="175" spans="1:5" ht="17" x14ac:dyDescent="0.2">
      <c r="A175" s="10">
        <f>A174+D174</f>
        <v>577.49000000000024</v>
      </c>
      <c r="B175" s="25" t="s">
        <v>8</v>
      </c>
      <c r="C175" s="5" t="s">
        <v>162</v>
      </c>
      <c r="D175" s="14">
        <v>0.9</v>
      </c>
      <c r="E175" s="23">
        <f t="shared" si="18"/>
        <v>24.889999999999993</v>
      </c>
    </row>
    <row r="176" spans="1:5" ht="34" x14ac:dyDescent="0.2">
      <c r="A176" s="10">
        <f>A175+D175</f>
        <v>578.39000000000021</v>
      </c>
      <c r="B176" s="25" t="s">
        <v>9</v>
      </c>
      <c r="C176" s="5" t="s">
        <v>163</v>
      </c>
      <c r="D176" s="14">
        <v>2.4</v>
      </c>
      <c r="E176" s="23">
        <f t="shared" si="18"/>
        <v>27.289999999999992</v>
      </c>
    </row>
    <row r="177" spans="1:5" ht="17" x14ac:dyDescent="0.2">
      <c r="A177" s="10">
        <f>A176+D176</f>
        <v>580.79000000000019</v>
      </c>
      <c r="B177" s="25" t="s">
        <v>8</v>
      </c>
      <c r="C177" s="5" t="s">
        <v>67</v>
      </c>
      <c r="D177" s="14">
        <v>0.44</v>
      </c>
      <c r="E177" s="23">
        <f t="shared" si="18"/>
        <v>27.729999999999993</v>
      </c>
    </row>
    <row r="178" spans="1:5" ht="34" x14ac:dyDescent="0.2">
      <c r="A178" s="10">
        <f>A177+D177</f>
        <v>581.23000000000025</v>
      </c>
      <c r="B178" s="25" t="s">
        <v>6</v>
      </c>
      <c r="C178" s="5" t="s">
        <v>164</v>
      </c>
      <c r="D178" s="14">
        <v>11.99</v>
      </c>
      <c r="E178" s="23">
        <f t="shared" si="18"/>
        <v>39.719999999999992</v>
      </c>
    </row>
    <row r="179" spans="1:5" ht="17" x14ac:dyDescent="0.2">
      <c r="A179" s="10">
        <f>A178+D178</f>
        <v>593.22000000000025</v>
      </c>
      <c r="B179" s="25" t="s">
        <v>6</v>
      </c>
      <c r="C179" s="5" t="s">
        <v>165</v>
      </c>
      <c r="D179" s="14">
        <v>0.43</v>
      </c>
      <c r="E179" s="23">
        <f t="shared" si="18"/>
        <v>40.149999999999991</v>
      </c>
    </row>
    <row r="180" spans="1:5" ht="17" x14ac:dyDescent="0.2">
      <c r="A180" s="10">
        <f>A179+D179</f>
        <v>593.6500000000002</v>
      </c>
      <c r="B180" s="25" t="s">
        <v>8</v>
      </c>
      <c r="C180" s="5" t="s">
        <v>109</v>
      </c>
      <c r="D180" s="14">
        <v>4</v>
      </c>
      <c r="E180" s="23">
        <f t="shared" si="18"/>
        <v>44.149999999999991</v>
      </c>
    </row>
    <row r="181" spans="1:5" ht="17" x14ac:dyDescent="0.2">
      <c r="A181" s="10">
        <f>A180+D180</f>
        <v>597.6500000000002</v>
      </c>
      <c r="B181" s="25" t="s">
        <v>6</v>
      </c>
      <c r="C181" s="5" t="s">
        <v>68</v>
      </c>
      <c r="D181" s="14">
        <v>0.09</v>
      </c>
      <c r="E181" s="23">
        <f t="shared" si="18"/>
        <v>44.239999999999995</v>
      </c>
    </row>
    <row r="182" spans="1:5" ht="17" x14ac:dyDescent="0.2">
      <c r="A182" s="10">
        <f t="shared" ref="A182:A187" si="20">A181+D181</f>
        <v>597.74000000000024</v>
      </c>
      <c r="B182" s="25" t="s">
        <v>8</v>
      </c>
      <c r="C182" s="5" t="s">
        <v>69</v>
      </c>
      <c r="D182" s="14">
        <v>1.3</v>
      </c>
      <c r="E182" s="23">
        <f t="shared" si="18"/>
        <v>45.539999999999992</v>
      </c>
    </row>
    <row r="183" spans="1:5" ht="17" x14ac:dyDescent="0.2">
      <c r="A183" s="10">
        <f t="shared" si="20"/>
        <v>599.04000000000019</v>
      </c>
      <c r="B183" s="25" t="s">
        <v>6</v>
      </c>
      <c r="C183" s="5" t="s">
        <v>70</v>
      </c>
      <c r="D183" s="14">
        <v>2.2000000000000002</v>
      </c>
      <c r="E183" s="23">
        <f t="shared" si="18"/>
        <v>47.739999999999995</v>
      </c>
    </row>
    <row r="184" spans="1:5" ht="17" x14ac:dyDescent="0.2">
      <c r="A184" s="10">
        <f t="shared" si="20"/>
        <v>601.24000000000024</v>
      </c>
      <c r="B184" s="25" t="s">
        <v>8</v>
      </c>
      <c r="C184" s="5" t="s">
        <v>110</v>
      </c>
      <c r="D184" s="14">
        <v>1</v>
      </c>
      <c r="E184" s="23">
        <f t="shared" si="18"/>
        <v>48.739999999999995</v>
      </c>
    </row>
    <row r="185" spans="1:5" ht="17" x14ac:dyDescent="0.2">
      <c r="A185" s="10">
        <f t="shared" si="20"/>
        <v>602.24000000000024</v>
      </c>
      <c r="B185" s="25" t="s">
        <v>111</v>
      </c>
      <c r="C185" s="5" t="s">
        <v>112</v>
      </c>
      <c r="D185" s="14">
        <v>0.3</v>
      </c>
      <c r="E185" s="23">
        <f t="shared" si="18"/>
        <v>49.039999999999992</v>
      </c>
    </row>
    <row r="186" spans="1:5" ht="17" x14ac:dyDescent="0.2">
      <c r="A186" s="10">
        <f t="shared" si="20"/>
        <v>602.54000000000019</v>
      </c>
      <c r="B186" s="25" t="s">
        <v>8</v>
      </c>
      <c r="C186" s="5" t="s">
        <v>15</v>
      </c>
      <c r="D186" s="14">
        <v>0.04</v>
      </c>
      <c r="E186" s="23">
        <f t="shared" si="18"/>
        <v>49.079999999999991</v>
      </c>
    </row>
    <row r="187" spans="1:5" ht="17" x14ac:dyDescent="0.2">
      <c r="A187" s="10">
        <f t="shared" si="20"/>
        <v>602.58000000000015</v>
      </c>
      <c r="B187" s="3" t="s">
        <v>4</v>
      </c>
      <c r="C187" s="4" t="s">
        <v>72</v>
      </c>
      <c r="D187" s="13" t="s">
        <v>4</v>
      </c>
      <c r="E187" s="17"/>
    </row>
    <row r="188" spans="1:5" ht="16" x14ac:dyDescent="0.2">
      <c r="A188" s="6" t="s">
        <v>71</v>
      </c>
      <c r="B188" s="6"/>
      <c r="C188" s="6"/>
      <c r="D188" s="6"/>
      <c r="E188" s="18"/>
    </row>
    <row r="189" spans="1:5" ht="16" x14ac:dyDescent="0.2">
      <c r="A189" s="6" t="s">
        <v>73</v>
      </c>
      <c r="B189" s="6"/>
      <c r="C189" s="6"/>
      <c r="D189" s="6"/>
      <c r="E189" s="18"/>
    </row>
    <row r="209" ht="20" customHeight="1" x14ac:dyDescent="0.2"/>
  </sheetData>
  <mergeCells count="6">
    <mergeCell ref="A188:D188"/>
    <mergeCell ref="A189:D189"/>
    <mergeCell ref="A3:D3"/>
    <mergeCell ref="A136:E136"/>
    <mergeCell ref="A1:D1"/>
    <mergeCell ref="A2:D2"/>
  </mergeCells>
  <pageMargins left="0.7" right="0.7" top="0.75" bottom="0.75" header="0.3" footer="0.3"/>
  <pageSetup orientation="portrait" horizontalDpi="0" verticalDpi="0" copies="2"/>
  <rowBreaks count="5" manualBreakCount="5">
    <brk id="54" max="3" man="1"/>
    <brk id="77" max="3" man="1"/>
    <brk id="107" max="3" man="1"/>
    <brk id="136" max="3" man="1"/>
    <brk id="15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cp:lastPrinted>2021-08-21T03:52:45Z</cp:lastPrinted>
  <dcterms:created xsi:type="dcterms:W3CDTF">2021-08-21T01:54:17Z</dcterms:created>
  <dcterms:modified xsi:type="dcterms:W3CDTF">2021-08-27T05:12:55Z</dcterms:modified>
</cp:coreProperties>
</file>