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oud_Storage\Dropbox\"/>
    </mc:Choice>
  </mc:AlternateContent>
  <xr:revisionPtr revIDLastSave="0" documentId="13_ncr:1_{F0D0CC9A-6D88-420B-9EC8-1EE58807628B}" xr6:coauthVersionLast="44" xr6:coauthVersionMax="45" xr10:uidLastSave="{00000000-0000-0000-0000-000000000000}"/>
  <bookViews>
    <workbookView xWindow="1152" yWindow="1152" windowWidth="17280" windowHeight="9024" xr2:uid="{53D6A38B-34F6-459E-8B40-FCDD6DC6CE7F}"/>
  </bookViews>
  <sheets>
    <sheet name="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F22" i="1" l="1"/>
  <c r="F21" i="1"/>
  <c r="F23" i="1"/>
  <c r="D23" i="1" l="1"/>
  <c r="C23" i="1"/>
  <c r="E23" i="1"/>
  <c r="G23" i="1"/>
  <c r="G21" i="1"/>
  <c r="G22" i="1" l="1"/>
  <c r="E22" i="1"/>
  <c r="E21" i="1"/>
  <c r="D22" i="1"/>
  <c r="D21" i="1"/>
  <c r="C22" i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</author>
  </authors>
  <commentList>
    <comment ref="B10" authorId="0" shapeId="0" xr:uid="{9B055319-D3C1-4E4F-A1D7-B0F037015462}">
      <text>
        <r>
          <rPr>
            <b/>
            <sz val="9"/>
            <color indexed="81"/>
            <rFont val="Tahoma"/>
            <family val="2"/>
          </rPr>
          <t>core:</t>
        </r>
        <r>
          <rPr>
            <sz val="9"/>
            <color indexed="81"/>
            <rFont val="Tahoma"/>
            <family val="2"/>
          </rPr>
          <t xml:space="preserve">
Dedup based on chunks not at fixed boundaries
</t>
        </r>
      </text>
    </comment>
    <comment ref="C14" authorId="0" shapeId="0" xr:uid="{F5FCFF58-92E7-4D8B-B628-DCEA4E34C83C}">
      <text>
        <r>
          <rPr>
            <b/>
            <sz val="9"/>
            <color indexed="81"/>
            <rFont val="Tahoma"/>
            <family val="2"/>
          </rPr>
          <t>core:</t>
        </r>
        <r>
          <rPr>
            <sz val="9"/>
            <color indexed="81"/>
            <rFont val="Tahoma"/>
            <family val="2"/>
          </rPr>
          <t xml:space="preserve">
Arq 5 is no longer available; price is for Arq 6 (note - serious problems with latter)
</t>
        </r>
      </text>
    </comment>
    <comment ref="B21" authorId="0" shapeId="0" xr:uid="{A184F850-5EE3-4628-9AF2-CE02D01A9E06}">
      <text>
        <r>
          <rPr>
            <b/>
            <sz val="9"/>
            <color indexed="81"/>
            <rFont val="Tahoma"/>
            <family val="2"/>
          </rPr>
          <t>core:</t>
        </r>
        <r>
          <rPr>
            <sz val="9"/>
            <color indexed="81"/>
            <rFont val="Tahoma"/>
            <family val="2"/>
          </rPr>
          <t xml:space="preserve">
https://forum.restic.net/t/dedup-only-0-3-efficient-on-100-duplicate-data/
Individual then combined</t>
        </r>
      </text>
    </comment>
    <comment ref="B29" authorId="0" shapeId="0" xr:uid="{B0DAC29C-6BBB-4601-A456-7C289698333B}">
      <text>
        <r>
          <rPr>
            <b/>
            <sz val="9"/>
            <color indexed="81"/>
            <rFont val="Tahoma"/>
            <family val="2"/>
          </rPr>
          <t>core:</t>
        </r>
        <r>
          <rPr>
            <sz val="9"/>
            <color indexed="81"/>
            <rFont val="Tahoma"/>
            <family val="2"/>
          </rPr>
          <t xml:space="preserve">
Steps.
1. Backup / Delete all other versions / Prune to prepare
2. Add 2 Gb / Backup
3. Add 1 Gb / Backup
4. Add 1Gb Copy / Backup
5. Remove 1 Gb Copy / Prune
6. Remove 2 Gb and 1 Gb / Prune</t>
        </r>
      </text>
    </comment>
    <comment ref="F29" authorId="0" shapeId="0" xr:uid="{0EDAFB28-420A-4C22-84DC-0C6F518A8824}">
      <text>
        <r>
          <rPr>
            <b/>
            <sz val="9"/>
            <color indexed="81"/>
            <rFont val="Tahoma"/>
            <family val="2"/>
          </rPr>
          <t>core:</t>
        </r>
        <r>
          <rPr>
            <sz val="9"/>
            <color indexed="81"/>
            <rFont val="Tahoma"/>
            <family val="2"/>
          </rPr>
          <t xml:space="preserve">
Using test version
https://forum.restic.net/t/prune-performance/2127/15</t>
        </r>
      </text>
    </comment>
    <comment ref="E47" authorId="0" shapeId="0" xr:uid="{7A66F672-B528-44F2-8AC8-7E8C33BF927B}">
      <text>
        <r>
          <rPr>
            <b/>
            <sz val="9"/>
            <color indexed="81"/>
            <rFont val="Tahoma"/>
            <charset val="1"/>
          </rPr>
          <t>core:</t>
        </r>
        <r>
          <rPr>
            <sz val="9"/>
            <color indexed="81"/>
            <rFont val="Tahoma"/>
            <charset val="1"/>
          </rPr>
          <t xml:space="preserve">
amazing volatility</t>
        </r>
      </text>
    </comment>
    <comment ref="C48" authorId="0" shapeId="0" xr:uid="{F030F33B-43A9-4D6C-B4CC-6281AA96DDC5}">
      <text>
        <r>
          <rPr>
            <b/>
            <sz val="9"/>
            <color indexed="81"/>
            <rFont val="Tahoma"/>
            <charset val="1"/>
          </rPr>
          <t>core:</t>
        </r>
        <r>
          <rPr>
            <sz val="9"/>
            <color indexed="81"/>
            <rFont val="Tahoma"/>
            <charset val="1"/>
          </rPr>
          <t xml:space="preserve">
more than 1 hour</t>
        </r>
      </text>
    </comment>
    <comment ref="D58" authorId="0" shapeId="0" xr:uid="{920992F5-85CC-4239-96B5-807394C4E76F}">
      <text>
        <r>
          <rPr>
            <b/>
            <sz val="9"/>
            <color indexed="81"/>
            <rFont val="Tahoma"/>
            <charset val="1"/>
          </rPr>
          <t>core:</t>
        </r>
        <r>
          <rPr>
            <sz val="9"/>
            <color indexed="81"/>
            <rFont val="Tahoma"/>
            <charset val="1"/>
          </rPr>
          <t xml:space="preserve">
check</t>
        </r>
      </text>
    </comment>
    <comment ref="E60" authorId="0" shapeId="0" xr:uid="{8FE2D63B-5916-423C-B881-A6A3DC4C74A6}">
      <text>
        <r>
          <rPr>
            <b/>
            <sz val="9"/>
            <color indexed="81"/>
            <rFont val="Tahoma"/>
            <charset val="1"/>
          </rPr>
          <t>core:</t>
        </r>
        <r>
          <rPr>
            <sz val="9"/>
            <color indexed="81"/>
            <rFont val="Tahoma"/>
            <charset val="1"/>
          </rPr>
          <t xml:space="preserve">
amazing volatility</t>
        </r>
      </text>
    </comment>
  </commentList>
</comments>
</file>

<file path=xl/sharedStrings.xml><?xml version="1.0" encoding="utf-8"?>
<sst xmlns="http://schemas.openxmlformats.org/spreadsheetml/2006/main" count="288" uniqueCount="183">
  <si>
    <t>Duplicati</t>
  </si>
  <si>
    <t>Arq</t>
  </si>
  <si>
    <t>Restic</t>
  </si>
  <si>
    <t>Borg</t>
  </si>
  <si>
    <t>Duplicacy</t>
  </si>
  <si>
    <t>Target</t>
  </si>
  <si>
    <t>Onedrive</t>
  </si>
  <si>
    <t>Item</t>
  </si>
  <si>
    <t>Initial Backup</t>
  </si>
  <si>
    <t>Pcloud Virtual</t>
  </si>
  <si>
    <t>Backup Size</t>
  </si>
  <si>
    <t>Block Sizes</t>
  </si>
  <si>
    <t>Great</t>
  </si>
  <si>
    <t>Ok</t>
  </si>
  <si>
    <t>Poor</t>
  </si>
  <si>
    <t>Storage Backend Choices</t>
  </si>
  <si>
    <t>Great (via rclone)</t>
  </si>
  <si>
    <t>Good</t>
  </si>
  <si>
    <t>HDD</t>
  </si>
  <si>
    <t>N/A</t>
  </si>
  <si>
    <t>1m</t>
  </si>
  <si>
    <t>3m30s</t>
  </si>
  <si>
    <t>40s</t>
  </si>
  <si>
    <t>5m20s</t>
  </si>
  <si>
    <t>4m30s</t>
  </si>
  <si>
    <t>3m40s</t>
  </si>
  <si>
    <t>4m23s</t>
  </si>
  <si>
    <t>1m10s</t>
  </si>
  <si>
    <t>9h24m</t>
  </si>
  <si>
    <t>12h</t>
  </si>
  <si>
    <t>36h</t>
  </si>
  <si>
    <t>15h</t>
  </si>
  <si>
    <t>Logging / Statistics</t>
  </si>
  <si>
    <t>UI - Backup Progress</t>
  </si>
  <si>
    <t>Yes</t>
  </si>
  <si>
    <t>UI - Restore Progress</t>
  </si>
  <si>
    <t>No</t>
  </si>
  <si>
    <t>Restore (1 file; 3.7Gb)</t>
  </si>
  <si>
    <t>Restore (800 files; 2.7Gb)</t>
  </si>
  <si>
    <t>57m</t>
  </si>
  <si>
    <t>22m</t>
  </si>
  <si>
    <t>435Gb</t>
  </si>
  <si>
    <t>437Gb</t>
  </si>
  <si>
    <t>438Gb</t>
  </si>
  <si>
    <t>2m30s</t>
  </si>
  <si>
    <t>7m30s</t>
  </si>
  <si>
    <t>1m45s</t>
  </si>
  <si>
    <t>1m20s</t>
  </si>
  <si>
    <t>1m40s</t>
  </si>
  <si>
    <t>4m35s</t>
  </si>
  <si>
    <t>3m28s</t>
  </si>
  <si>
    <t>6m35s</t>
  </si>
  <si>
    <t>7m47s</t>
  </si>
  <si>
    <t>Update (+0)</t>
  </si>
  <si>
    <t>Update (+200mb)</t>
  </si>
  <si>
    <t>Update (+2.1Gb)</t>
  </si>
  <si>
    <t>Sort of</t>
  </si>
  <si>
    <t>3m25s</t>
  </si>
  <si>
    <t>6m20s</t>
  </si>
  <si>
    <t>30m30s</t>
  </si>
  <si>
    <t>1h10m</t>
  </si>
  <si>
    <t>14m</t>
  </si>
  <si>
    <t>48m</t>
  </si>
  <si>
    <t>20m</t>
  </si>
  <si>
    <t>Dedup</t>
  </si>
  <si>
    <t>Feature Comparison</t>
  </si>
  <si>
    <t>Price</t>
  </si>
  <si>
    <t>Arq 5</t>
  </si>
  <si>
    <t>Free</t>
  </si>
  <si>
    <t>$20  new + $10/yr</t>
  </si>
  <si>
    <t>Manual</t>
  </si>
  <si>
    <t>GUI</t>
  </si>
  <si>
    <t>1m34s</t>
  </si>
  <si>
    <t>6m12s</t>
  </si>
  <si>
    <t>1m52s</t>
  </si>
  <si>
    <t>4m42s</t>
  </si>
  <si>
    <t>3m5s</t>
  </si>
  <si>
    <t>1m31s</t>
  </si>
  <si>
    <t>Dedup Rolling **</t>
  </si>
  <si>
    <t>72h+*</t>
  </si>
  <si>
    <t>33s</t>
  </si>
  <si>
    <t>440Gb</t>
  </si>
  <si>
    <t>23m6s</t>
  </si>
  <si>
    <t>2m32s</t>
  </si>
  <si>
    <t>15m23s</t>
  </si>
  <si>
    <t>20m28s</t>
  </si>
  <si>
    <t>14h20m</t>
  </si>
  <si>
    <t>4s</t>
  </si>
  <si>
    <t>16s</t>
  </si>
  <si>
    <t>2m13s</t>
  </si>
  <si>
    <t>1m16s</t>
  </si>
  <si>
    <t>1m51s</t>
  </si>
  <si>
    <t>Version</t>
  </si>
  <si>
    <t>v2.0.5.106</t>
  </si>
  <si>
    <t>0.9.6</t>
  </si>
  <si>
    <t>Prune</t>
  </si>
  <si>
    <t>Dedup Stress Efficiency (16 * 8Mb)</t>
  </si>
  <si>
    <t>Dedup Stress Efficiency (100 * 1Mb)</t>
  </si>
  <si>
    <t>Dedup Stress Efficiency (4 * 128Mb)</t>
  </si>
  <si>
    <t>18h30m</t>
  </si>
  <si>
    <t>1m04s</t>
  </si>
  <si>
    <t>447Gb</t>
  </si>
  <si>
    <t>12s</t>
  </si>
  <si>
    <t>1m12s</t>
  </si>
  <si>
    <t>3m47s</t>
  </si>
  <si>
    <t>4m10s</t>
  </si>
  <si>
    <t>3m41s</t>
  </si>
  <si>
    <t>1 - After Prune</t>
  </si>
  <si>
    <t>2 - Add 2Gb</t>
  </si>
  <si>
    <t>3 - Add 1 Gb</t>
  </si>
  <si>
    <t>4 - Add copy</t>
  </si>
  <si>
    <t>5 - Remove / Prune 1</t>
  </si>
  <si>
    <t>6 - Remove / Prune 2</t>
  </si>
  <si>
    <t>9s / 439.3</t>
  </si>
  <si>
    <t>1m10s /436.1</t>
  </si>
  <si>
    <t>75s / 437.7</t>
  </si>
  <si>
    <t>80s / 434.8</t>
  </si>
  <si>
    <t>8s / 468.7</t>
  </si>
  <si>
    <t>6s / 472.1</t>
  </si>
  <si>
    <t>78s</t>
  </si>
  <si>
    <t>7s</t>
  </si>
  <si>
    <t>2h52m / 471.68</t>
  </si>
  <si>
    <t>2h48m / 468.26</t>
  </si>
  <si>
    <t>2h50m</t>
  </si>
  <si>
    <t>4h54m</t>
  </si>
  <si>
    <t>436Gb</t>
  </si>
  <si>
    <t>3m42s</t>
  </si>
  <si>
    <t>2m16s</t>
  </si>
  <si>
    <t>3m54s</t>
  </si>
  <si>
    <t>13m43s</t>
  </si>
  <si>
    <t>17m</t>
  </si>
  <si>
    <t>Synthetic Benchmark</t>
  </si>
  <si>
    <t>Real World Benchmark - Onedrive</t>
  </si>
  <si>
    <t>Remove / Prune 1</t>
  </si>
  <si>
    <t>Remove / Prune 2</t>
  </si>
  <si>
    <t>1m5s</t>
  </si>
  <si>
    <t>5m23s</t>
  </si>
  <si>
    <t>3m14s</t>
  </si>
  <si>
    <t>1m56s</t>
  </si>
  <si>
    <t>2m04s</t>
  </si>
  <si>
    <t>2m00s</t>
  </si>
  <si>
    <t>17m20s</t>
  </si>
  <si>
    <t>Long</t>
  </si>
  <si>
    <t>11s / 483.68</t>
  </si>
  <si>
    <t>10s / 480.227</t>
  </si>
  <si>
    <t>10s</t>
  </si>
  <si>
    <t>1m55s</t>
  </si>
  <si>
    <t>3m22s</t>
  </si>
  <si>
    <t>18s</t>
  </si>
  <si>
    <t>8m58s</t>
  </si>
  <si>
    <t>2h+</t>
  </si>
  <si>
    <t>2m35s</t>
  </si>
  <si>
    <t>4m38s</t>
  </si>
  <si>
    <t>&gt;24 hr</t>
  </si>
  <si>
    <t>&gt; 24 Hr</t>
  </si>
  <si>
    <t>8m46s</t>
  </si>
  <si>
    <t>Cloudbacko</t>
  </si>
  <si>
    <t>4.1.2.13</t>
  </si>
  <si>
    <t>Free / Ads</t>
  </si>
  <si>
    <t>500 M</t>
  </si>
  <si>
    <t>50 M</t>
  </si>
  <si>
    <t>Vary (~2M)</t>
  </si>
  <si>
    <t>Vary (~4M)</t>
  </si>
  <si>
    <t>450Gb</t>
  </si>
  <si>
    <t>445Gb</t>
  </si>
  <si>
    <t>21h23m</t>
  </si>
  <si>
    <t>2m7s</t>
  </si>
  <si>
    <t>1m4s</t>
  </si>
  <si>
    <t>4m2s</t>
  </si>
  <si>
    <t>1m28s</t>
  </si>
  <si>
    <t>2m57s</t>
  </si>
  <si>
    <t>56s / 452.5</t>
  </si>
  <si>
    <t>56s / 448.3</t>
  </si>
  <si>
    <t>56s</t>
  </si>
  <si>
    <t>Vary (~24M)</t>
  </si>
  <si>
    <t>2m54s</t>
  </si>
  <si>
    <t>2m56s</t>
  </si>
  <si>
    <t>3m20s</t>
  </si>
  <si>
    <t>3m52s</t>
  </si>
  <si>
    <t>2m19s</t>
  </si>
  <si>
    <t>47m24s</t>
  </si>
  <si>
    <t>24m52s</t>
  </si>
  <si>
    <t>1.1.13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</si>
</sst>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8" fontId="0" fillId="0" borderId="0" xfId="0" applyNumberFormat="1"/>
    <xf numFmtId="4" fontId="0" fillId="0" borderId="0" xfId="0" applyNumberFormat="1"/>
    <xf numFmtId="0" fontId="0" fillId="0" borderId="0" xfId="0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/>
    <xf numFmtId="20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20" fontId="0" fillId="3" borderId="1" xfId="0" applyNumberFormat="1" applyFont="1" applyFill="1" applyBorder="1" applyAlignment="1">
      <alignment horizontal="center"/>
    </xf>
    <xf numFmtId="21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46" fontId="0" fillId="3" borderId="1" xfId="0" applyNumberFormat="1" applyFill="1" applyBorder="1" applyAlignment="1">
      <alignment horizontal="center"/>
    </xf>
    <xf numFmtId="46" fontId="0" fillId="3" borderId="1" xfId="0" applyNumberFormat="1" applyFont="1" applyFill="1" applyBorder="1" applyAlignment="1">
      <alignment horizontal="center"/>
    </xf>
    <xf numFmtId="20" fontId="0" fillId="0" borderId="0" xfId="0" applyNumberFormat="1"/>
    <xf numFmtId="46" fontId="0" fillId="0" borderId="0" xfId="0" applyNumberFormat="1"/>
    <xf numFmtId="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539A-B4E7-4095-A7A3-22B27F371421}">
  <dimension ref="B3:Q93"/>
  <sheetViews>
    <sheetView tabSelected="1" zoomScaleNormal="10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RowHeight="14.4" outlineLevelRow="1" x14ac:dyDescent="0.3"/>
  <cols>
    <col min="2" max="2" width="36.5546875" customWidth="1"/>
    <col min="3" max="6" width="17.6640625" customWidth="1"/>
    <col min="7" max="7" width="17.77734375" customWidth="1"/>
    <col min="8" max="12" width="17.6640625" customWidth="1"/>
    <col min="14" max="14" width="10.6640625" bestFit="1" customWidth="1"/>
    <col min="16" max="16" width="9.88671875" bestFit="1" customWidth="1"/>
  </cols>
  <sheetData>
    <row r="3" spans="2:8" x14ac:dyDescent="0.3">
      <c r="B3" s="7" t="s">
        <v>65</v>
      </c>
    </row>
    <row r="4" spans="2:8" x14ac:dyDescent="0.3">
      <c r="B4" s="9" t="s">
        <v>7</v>
      </c>
      <c r="C4" s="9" t="s">
        <v>67</v>
      </c>
      <c r="D4" s="9" t="s">
        <v>0</v>
      </c>
      <c r="E4" s="10" t="s">
        <v>4</v>
      </c>
      <c r="F4" s="9" t="s">
        <v>2</v>
      </c>
      <c r="G4" s="9" t="s">
        <v>3</v>
      </c>
      <c r="H4" s="9" t="s">
        <v>156</v>
      </c>
    </row>
    <row r="5" spans="2:8" x14ac:dyDescent="0.3">
      <c r="B5" s="11" t="s">
        <v>92</v>
      </c>
      <c r="C5" s="18">
        <v>5.16</v>
      </c>
      <c r="D5" s="18" t="s">
        <v>93</v>
      </c>
      <c r="E5" s="19">
        <v>1.3</v>
      </c>
      <c r="F5" s="18" t="s">
        <v>94</v>
      </c>
      <c r="G5" s="18" t="s">
        <v>182</v>
      </c>
      <c r="H5" s="18" t="s">
        <v>157</v>
      </c>
    </row>
    <row r="6" spans="2:8" x14ac:dyDescent="0.3">
      <c r="B6" s="12" t="s">
        <v>15</v>
      </c>
      <c r="C6" s="13" t="s">
        <v>13</v>
      </c>
      <c r="D6" s="13" t="s">
        <v>12</v>
      </c>
      <c r="E6" s="13" t="s">
        <v>13</v>
      </c>
      <c r="F6" s="13" t="s">
        <v>16</v>
      </c>
      <c r="G6" s="13" t="s">
        <v>14</v>
      </c>
      <c r="H6" s="13" t="s">
        <v>17</v>
      </c>
    </row>
    <row r="7" spans="2:8" x14ac:dyDescent="0.3">
      <c r="B7" s="12" t="s">
        <v>71</v>
      </c>
      <c r="C7" s="13" t="s">
        <v>34</v>
      </c>
      <c r="D7" s="13" t="s">
        <v>34</v>
      </c>
      <c r="E7" s="13" t="s">
        <v>34</v>
      </c>
      <c r="F7" s="13" t="s">
        <v>36</v>
      </c>
      <c r="G7" s="13" t="s">
        <v>36</v>
      </c>
      <c r="H7" s="13" t="s">
        <v>34</v>
      </c>
    </row>
    <row r="8" spans="2:8" x14ac:dyDescent="0.3">
      <c r="B8" s="12" t="s">
        <v>11</v>
      </c>
      <c r="C8" s="13" t="s">
        <v>161</v>
      </c>
      <c r="D8" s="13" t="s">
        <v>160</v>
      </c>
      <c r="E8" s="13" t="s">
        <v>162</v>
      </c>
      <c r="F8" s="13" t="s">
        <v>162</v>
      </c>
      <c r="G8" s="13" t="s">
        <v>159</v>
      </c>
      <c r="H8" s="13" t="s">
        <v>174</v>
      </c>
    </row>
    <row r="9" spans="2:8" x14ac:dyDescent="0.3">
      <c r="B9" s="12" t="s">
        <v>64</v>
      </c>
      <c r="C9" s="20" t="s">
        <v>34</v>
      </c>
      <c r="D9" s="20" t="s">
        <v>34</v>
      </c>
      <c r="E9" s="20" t="s">
        <v>34</v>
      </c>
      <c r="F9" s="18" t="s">
        <v>34</v>
      </c>
      <c r="G9" s="20" t="s">
        <v>34</v>
      </c>
      <c r="H9" s="26" t="s">
        <v>36</v>
      </c>
    </row>
    <row r="10" spans="2:8" x14ac:dyDescent="0.3">
      <c r="B10" s="12" t="s">
        <v>78</v>
      </c>
      <c r="C10" s="20" t="s">
        <v>34</v>
      </c>
      <c r="D10" s="14" t="s">
        <v>36</v>
      </c>
      <c r="E10" s="20" t="s">
        <v>34</v>
      </c>
      <c r="F10" s="20" t="s">
        <v>34</v>
      </c>
      <c r="G10" s="20" t="s">
        <v>34</v>
      </c>
      <c r="H10" s="26" t="s">
        <v>36</v>
      </c>
    </row>
    <row r="11" spans="2:8" x14ac:dyDescent="0.3">
      <c r="B11" s="12" t="s">
        <v>33</v>
      </c>
      <c r="C11" s="13" t="s">
        <v>34</v>
      </c>
      <c r="D11" s="13" t="s">
        <v>34</v>
      </c>
      <c r="E11" s="13" t="s">
        <v>34</v>
      </c>
      <c r="F11" s="13" t="s">
        <v>34</v>
      </c>
      <c r="G11" s="13" t="s">
        <v>56</v>
      </c>
      <c r="H11" s="13" t="s">
        <v>34</v>
      </c>
    </row>
    <row r="12" spans="2:8" x14ac:dyDescent="0.3">
      <c r="B12" s="12" t="s">
        <v>35</v>
      </c>
      <c r="C12" s="13" t="s">
        <v>34</v>
      </c>
      <c r="D12" s="13" t="s">
        <v>36</v>
      </c>
      <c r="E12" s="13" t="s">
        <v>34</v>
      </c>
      <c r="F12" s="13" t="s">
        <v>36</v>
      </c>
      <c r="G12" s="13" t="s">
        <v>36</v>
      </c>
      <c r="H12" s="13" t="s">
        <v>34</v>
      </c>
    </row>
    <row r="13" spans="2:8" x14ac:dyDescent="0.3">
      <c r="B13" s="12" t="s">
        <v>32</v>
      </c>
      <c r="C13" s="13" t="s">
        <v>17</v>
      </c>
      <c r="D13" s="13" t="s">
        <v>17</v>
      </c>
      <c r="E13" s="13" t="s">
        <v>17</v>
      </c>
      <c r="F13" s="13" t="s">
        <v>70</v>
      </c>
      <c r="G13" s="13" t="s">
        <v>70</v>
      </c>
      <c r="H13" s="13" t="s">
        <v>17</v>
      </c>
    </row>
    <row r="14" spans="2:8" x14ac:dyDescent="0.3">
      <c r="B14" s="12" t="s">
        <v>66</v>
      </c>
      <c r="C14" s="23">
        <v>50</v>
      </c>
      <c r="D14" s="13" t="s">
        <v>68</v>
      </c>
      <c r="E14" s="13" t="s">
        <v>69</v>
      </c>
      <c r="F14" s="13" t="s">
        <v>68</v>
      </c>
      <c r="G14" s="13" t="s">
        <v>68</v>
      </c>
      <c r="H14" s="13" t="s">
        <v>158</v>
      </c>
    </row>
    <row r="15" spans="2:8" x14ac:dyDescent="0.3">
      <c r="B15" s="3"/>
      <c r="C15" s="3"/>
      <c r="D15" s="3"/>
      <c r="E15" s="3"/>
      <c r="F15" s="3"/>
      <c r="G15" s="3"/>
    </row>
    <row r="16" spans="2:8" x14ac:dyDescent="0.3">
      <c r="B16" s="6" t="s">
        <v>131</v>
      </c>
    </row>
    <row r="17" spans="2:17" x14ac:dyDescent="0.3">
      <c r="B17" s="9" t="s">
        <v>7</v>
      </c>
      <c r="C17" s="9" t="s">
        <v>67</v>
      </c>
      <c r="D17" s="9" t="s">
        <v>0</v>
      </c>
      <c r="E17" s="9" t="s">
        <v>4</v>
      </c>
      <c r="F17" s="9" t="s">
        <v>2</v>
      </c>
      <c r="G17" s="9" t="s">
        <v>3</v>
      </c>
      <c r="H17" s="9" t="s">
        <v>156</v>
      </c>
    </row>
    <row r="18" spans="2:17" x14ac:dyDescent="0.3">
      <c r="B18" s="12" t="s">
        <v>5</v>
      </c>
      <c r="C18" s="13" t="s">
        <v>18</v>
      </c>
      <c r="D18" s="13" t="s">
        <v>18</v>
      </c>
      <c r="E18" s="13" t="s">
        <v>18</v>
      </c>
      <c r="F18" s="13" t="s">
        <v>18</v>
      </c>
      <c r="G18" s="13" t="s">
        <v>18</v>
      </c>
      <c r="H18" s="13" t="s">
        <v>18</v>
      </c>
    </row>
    <row r="19" spans="2:17" x14ac:dyDescent="0.3">
      <c r="B19" s="12" t="s">
        <v>8</v>
      </c>
      <c r="C19" s="13" t="s">
        <v>31</v>
      </c>
      <c r="D19" s="13" t="s">
        <v>28</v>
      </c>
      <c r="E19" s="13" t="s">
        <v>86</v>
      </c>
      <c r="F19" s="16" t="s">
        <v>99</v>
      </c>
      <c r="G19" s="13" t="s">
        <v>29</v>
      </c>
      <c r="H19" s="13" t="s">
        <v>165</v>
      </c>
    </row>
    <row r="20" spans="2:17" x14ac:dyDescent="0.3">
      <c r="B20" s="12" t="s">
        <v>10</v>
      </c>
      <c r="C20" s="13" t="s">
        <v>43</v>
      </c>
      <c r="D20" s="13" t="s">
        <v>41</v>
      </c>
      <c r="E20" s="13" t="s">
        <v>42</v>
      </c>
      <c r="F20" s="16" t="s">
        <v>101</v>
      </c>
      <c r="G20" s="13" t="s">
        <v>42</v>
      </c>
      <c r="H20" s="13" t="s">
        <v>101</v>
      </c>
      <c r="N20" s="1"/>
      <c r="O20" s="1"/>
      <c r="P20" s="2"/>
      <c r="Q20" s="2"/>
    </row>
    <row r="21" spans="2:17" x14ac:dyDescent="0.3">
      <c r="B21" s="12" t="s">
        <v>97</v>
      </c>
      <c r="C21" s="20">
        <f>1-(471.759- 471.653)/0.1</f>
        <v>-5.999999999994543E-2</v>
      </c>
      <c r="D21" s="20">
        <f>1-(434.76- 434.65)/0.1</f>
        <v>-0.10000000000013642</v>
      </c>
      <c r="E21" s="21">
        <f>1-(471.336- 471.331)/0.1</f>
        <v>0.95000000000004547</v>
      </c>
      <c r="F21" s="21">
        <f>1-(483.635- 483.53)/0.1</f>
        <v>-5.0000000000181899E-2</v>
      </c>
      <c r="G21" s="21">
        <f>1-(468.47- 468.37)/0.1</f>
        <v>-2.2737367544323206E-13</v>
      </c>
      <c r="H21" s="21">
        <f>1-(450.7- 450.6)/0.1</f>
        <v>3.4106051316484809E-13</v>
      </c>
    </row>
    <row r="22" spans="2:17" x14ac:dyDescent="0.3">
      <c r="B22" s="12" t="s">
        <v>96</v>
      </c>
      <c r="C22" s="20">
        <f>1-(471.96- 471.893)/0.128</f>
        <v>0.47656249999994316</v>
      </c>
      <c r="D22" s="20">
        <f>1-(435.02- 434.89)/0.128</f>
        <v>-1.5624999999964473E-2</v>
      </c>
      <c r="E22" s="21">
        <f>1-(471.479- 471.475)/0.1</f>
        <v>0.96000000000037744</v>
      </c>
      <c r="F22" s="21">
        <f>1-(483.806- 483.769)/0.1</f>
        <v>0.63000000000022283</v>
      </c>
      <c r="G22" s="21">
        <f>1-(468.68- 468.61)/0.128</f>
        <v>0.45312500000005329</v>
      </c>
      <c r="H22" s="21">
        <f>1-(484.329- 484.185)/0.128</f>
        <v>-0.12500000000004263</v>
      </c>
    </row>
    <row r="23" spans="2:17" x14ac:dyDescent="0.3">
      <c r="B23" s="12" t="s">
        <v>98</v>
      </c>
      <c r="C23" s="21">
        <f>1-(472.508- 472.499)/0.512</f>
        <v>0.9824218750000826</v>
      </c>
      <c r="D23" s="21">
        <f>1-(436.83-436.44)/0.512</f>
        <v>0.23828125000002665</v>
      </c>
      <c r="E23" s="21">
        <f>1-(472.026- 472.022)/0.512</f>
        <v>0.9921874999999627</v>
      </c>
      <c r="F23" s="21">
        <f>1-(483.425- 483.418)/0.512</f>
        <v>0.98632812499999023</v>
      </c>
      <c r="G23" s="21">
        <f>1-(469.23- 469.22)/0.512</f>
        <v>0.98046875000001776</v>
      </c>
      <c r="H23" s="21">
        <f>1-(485.428- 484.879)/0.512</f>
        <v>-7.2265624999957367E-2</v>
      </c>
    </row>
    <row r="24" spans="2:17" x14ac:dyDescent="0.3">
      <c r="B24" s="12" t="s">
        <v>53</v>
      </c>
      <c r="C24" s="14" t="s">
        <v>22</v>
      </c>
      <c r="D24" s="14" t="s">
        <v>20</v>
      </c>
      <c r="E24" s="14" t="s">
        <v>87</v>
      </c>
      <c r="F24" s="14" t="s">
        <v>100</v>
      </c>
      <c r="G24" s="13" t="s">
        <v>77</v>
      </c>
      <c r="H24" s="13" t="s">
        <v>166</v>
      </c>
    </row>
    <row r="25" spans="2:17" x14ac:dyDescent="0.3">
      <c r="B25" s="12" t="s">
        <v>54</v>
      </c>
      <c r="C25" s="14" t="s">
        <v>22</v>
      </c>
      <c r="D25" s="14" t="s">
        <v>103</v>
      </c>
      <c r="E25" s="14" t="s">
        <v>88</v>
      </c>
      <c r="F25" s="13" t="s">
        <v>102</v>
      </c>
      <c r="G25" s="13" t="s">
        <v>76</v>
      </c>
      <c r="H25" s="13" t="s">
        <v>167</v>
      </c>
    </row>
    <row r="26" spans="2:17" x14ac:dyDescent="0.3">
      <c r="B26" s="12" t="s">
        <v>55</v>
      </c>
      <c r="C26" s="14" t="s">
        <v>44</v>
      </c>
      <c r="D26" s="14" t="s">
        <v>57</v>
      </c>
      <c r="E26" s="14" t="s">
        <v>89</v>
      </c>
      <c r="F26" s="15" t="s">
        <v>104</v>
      </c>
      <c r="G26" s="14" t="s">
        <v>75</v>
      </c>
      <c r="H26" s="13" t="s">
        <v>168</v>
      </c>
    </row>
    <row r="27" spans="2:17" x14ac:dyDescent="0.3">
      <c r="B27" s="12" t="s">
        <v>37</v>
      </c>
      <c r="C27" s="14" t="s">
        <v>21</v>
      </c>
      <c r="D27" s="14" t="s">
        <v>47</v>
      </c>
      <c r="E27" s="14" t="s">
        <v>91</v>
      </c>
      <c r="F27" s="13" t="s">
        <v>105</v>
      </c>
      <c r="G27" s="14" t="s">
        <v>44</v>
      </c>
      <c r="H27" s="13" t="s">
        <v>170</v>
      </c>
    </row>
    <row r="28" spans="2:17" x14ac:dyDescent="0.3">
      <c r="B28" s="12" t="s">
        <v>38</v>
      </c>
      <c r="C28" s="14" t="s">
        <v>44</v>
      </c>
      <c r="D28" s="14" t="s">
        <v>46</v>
      </c>
      <c r="E28" s="14" t="s">
        <v>90</v>
      </c>
      <c r="F28" s="13" t="s">
        <v>106</v>
      </c>
      <c r="G28" s="14" t="s">
        <v>48</v>
      </c>
      <c r="H28" s="13" t="s">
        <v>169</v>
      </c>
    </row>
    <row r="29" spans="2:17" x14ac:dyDescent="0.3">
      <c r="B29" s="12" t="s">
        <v>95</v>
      </c>
      <c r="C29" s="15" t="s">
        <v>123</v>
      </c>
      <c r="D29" s="15" t="s">
        <v>119</v>
      </c>
      <c r="E29" s="15" t="s">
        <v>120</v>
      </c>
      <c r="F29" s="18" t="s">
        <v>145</v>
      </c>
      <c r="G29" s="15" t="s">
        <v>22</v>
      </c>
      <c r="H29" s="13" t="s">
        <v>173</v>
      </c>
    </row>
    <row r="30" spans="2:17" hidden="1" outlineLevel="1" x14ac:dyDescent="0.3">
      <c r="B30" s="12" t="s">
        <v>107</v>
      </c>
      <c r="C30" s="17">
        <v>468.25900000000001</v>
      </c>
      <c r="D30" s="17">
        <v>434.78</v>
      </c>
      <c r="E30" s="17">
        <v>468.637</v>
      </c>
      <c r="F30" s="17">
        <v>480.27</v>
      </c>
      <c r="G30" s="22">
        <v>436.1</v>
      </c>
      <c r="H30" s="22">
        <v>448.2</v>
      </c>
    </row>
    <row r="31" spans="2:17" hidden="1" outlineLevel="1" x14ac:dyDescent="0.3">
      <c r="B31" s="12" t="s">
        <v>108</v>
      </c>
      <c r="C31" s="17">
        <v>470.6</v>
      </c>
      <c r="D31" s="17">
        <v>436.97</v>
      </c>
      <c r="E31" s="17">
        <v>471.02</v>
      </c>
      <c r="F31" s="17">
        <v>482.60199999999998</v>
      </c>
      <c r="G31" s="22">
        <v>438.3</v>
      </c>
      <c r="H31" s="22">
        <v>450.4</v>
      </c>
    </row>
    <row r="32" spans="2:17" hidden="1" outlineLevel="1" x14ac:dyDescent="0.3">
      <c r="B32" s="12" t="s">
        <v>109</v>
      </c>
      <c r="C32" s="17">
        <v>471.678</v>
      </c>
      <c r="D32" s="17">
        <v>437.98</v>
      </c>
      <c r="E32" s="17">
        <v>472.1</v>
      </c>
      <c r="F32" s="17">
        <v>483.67599999999999</v>
      </c>
      <c r="G32" s="22">
        <v>439.3</v>
      </c>
      <c r="H32" s="22">
        <v>451.4</v>
      </c>
    </row>
    <row r="33" spans="2:12" hidden="1" outlineLevel="1" x14ac:dyDescent="0.3">
      <c r="B33" s="12" t="s">
        <v>110</v>
      </c>
      <c r="C33" s="17">
        <v>471.678</v>
      </c>
      <c r="D33" s="17">
        <v>437.99</v>
      </c>
      <c r="E33" s="17">
        <v>472.1</v>
      </c>
      <c r="F33" s="17">
        <v>483.67599999999999</v>
      </c>
      <c r="G33" s="22">
        <v>439.3</v>
      </c>
      <c r="H33" s="25">
        <v>452.4</v>
      </c>
    </row>
    <row r="34" spans="2:12" hidden="1" outlineLevel="1" x14ac:dyDescent="0.3">
      <c r="B34" s="12" t="s">
        <v>111</v>
      </c>
      <c r="C34" s="17" t="s">
        <v>121</v>
      </c>
      <c r="D34" s="17" t="s">
        <v>115</v>
      </c>
      <c r="E34" s="17" t="s">
        <v>118</v>
      </c>
      <c r="F34" s="17" t="s">
        <v>143</v>
      </c>
      <c r="G34" s="19" t="s">
        <v>113</v>
      </c>
      <c r="H34" s="19" t="s">
        <v>171</v>
      </c>
    </row>
    <row r="35" spans="2:12" hidden="1" outlineLevel="1" x14ac:dyDescent="0.3">
      <c r="B35" s="12" t="s">
        <v>112</v>
      </c>
      <c r="C35" s="14" t="s">
        <v>122</v>
      </c>
      <c r="D35" s="14" t="s">
        <v>116</v>
      </c>
      <c r="E35" s="17" t="s">
        <v>117</v>
      </c>
      <c r="F35" s="13" t="s">
        <v>144</v>
      </c>
      <c r="G35" s="17" t="s">
        <v>114</v>
      </c>
      <c r="H35" s="19" t="s">
        <v>172</v>
      </c>
    </row>
    <row r="36" spans="2:12" collapsed="1" x14ac:dyDescent="0.3"/>
    <row r="37" spans="2:12" x14ac:dyDescent="0.3">
      <c r="B37" s="6" t="s">
        <v>132</v>
      </c>
    </row>
    <row r="38" spans="2:12" x14ac:dyDescent="0.3">
      <c r="B38" s="9" t="s">
        <v>7</v>
      </c>
      <c r="C38" s="9" t="s">
        <v>1</v>
      </c>
      <c r="D38" s="9" t="s">
        <v>0</v>
      </c>
      <c r="E38" s="9" t="s">
        <v>4</v>
      </c>
      <c r="F38" s="9" t="s">
        <v>2</v>
      </c>
      <c r="G38" s="9" t="s">
        <v>3</v>
      </c>
      <c r="I38" s="8"/>
      <c r="J38" s="3"/>
      <c r="K38" s="8"/>
      <c r="L38" s="8"/>
    </row>
    <row r="39" spans="2:12" x14ac:dyDescent="0.3">
      <c r="B39" s="12" t="s">
        <v>5</v>
      </c>
      <c r="C39" s="13" t="s">
        <v>6</v>
      </c>
      <c r="D39" s="13" t="s">
        <v>6</v>
      </c>
      <c r="E39" s="13" t="s">
        <v>6</v>
      </c>
      <c r="F39" s="13" t="s">
        <v>6</v>
      </c>
      <c r="G39" s="13" t="s">
        <v>6</v>
      </c>
      <c r="I39" s="8"/>
      <c r="J39" s="3"/>
      <c r="K39" s="8"/>
      <c r="L39" s="8"/>
    </row>
    <row r="40" spans="2:12" x14ac:dyDescent="0.3">
      <c r="B40" s="12" t="s">
        <v>8</v>
      </c>
      <c r="C40" s="13" t="s">
        <v>19</v>
      </c>
      <c r="D40" s="13" t="s">
        <v>19</v>
      </c>
      <c r="E40" s="13" t="s">
        <v>79</v>
      </c>
      <c r="F40" s="13" t="s">
        <v>30</v>
      </c>
      <c r="G40" s="13" t="s">
        <v>29</v>
      </c>
      <c r="I40" s="8"/>
      <c r="J40" s="3"/>
      <c r="K40" s="8"/>
      <c r="L40" s="8"/>
    </row>
    <row r="41" spans="2:12" x14ac:dyDescent="0.3">
      <c r="B41" s="12" t="s">
        <v>10</v>
      </c>
      <c r="C41" s="13" t="s">
        <v>43</v>
      </c>
      <c r="D41" s="13" t="s">
        <v>43</v>
      </c>
      <c r="E41" s="13" t="s">
        <v>81</v>
      </c>
      <c r="F41" s="13" t="s">
        <v>163</v>
      </c>
      <c r="G41" s="13" t="s">
        <v>164</v>
      </c>
      <c r="I41" s="8"/>
      <c r="J41" s="3"/>
      <c r="K41" s="8"/>
      <c r="L41" s="8"/>
    </row>
    <row r="42" spans="2:12" x14ac:dyDescent="0.3">
      <c r="B42" s="12" t="s">
        <v>53</v>
      </c>
      <c r="C42" s="14" t="s">
        <v>22</v>
      </c>
      <c r="D42" s="14" t="s">
        <v>21</v>
      </c>
      <c r="E42" s="14" t="s">
        <v>80</v>
      </c>
      <c r="F42" s="14" t="s">
        <v>72</v>
      </c>
      <c r="G42" s="14" t="s">
        <v>175</v>
      </c>
      <c r="I42" s="8"/>
      <c r="J42" s="3"/>
      <c r="K42" s="8"/>
      <c r="L42" s="8"/>
    </row>
    <row r="43" spans="2:12" x14ac:dyDescent="0.3">
      <c r="B43" s="12" t="s">
        <v>54</v>
      </c>
      <c r="C43" s="14" t="s">
        <v>24</v>
      </c>
      <c r="D43" s="14" t="s">
        <v>23</v>
      </c>
      <c r="E43" s="14" t="s">
        <v>83</v>
      </c>
      <c r="F43" s="13" t="s">
        <v>74</v>
      </c>
      <c r="G43" s="13" t="s">
        <v>176</v>
      </c>
      <c r="I43" s="8"/>
      <c r="J43" s="3"/>
      <c r="K43" s="8"/>
      <c r="L43" s="8"/>
    </row>
    <row r="44" spans="2:12" x14ac:dyDescent="0.3">
      <c r="B44" s="12" t="s">
        <v>55</v>
      </c>
      <c r="C44" s="14" t="s">
        <v>59</v>
      </c>
      <c r="D44" s="14" t="s">
        <v>51</v>
      </c>
      <c r="E44" s="14" t="s">
        <v>82</v>
      </c>
      <c r="F44" s="15" t="s">
        <v>73</v>
      </c>
      <c r="G44" s="15" t="s">
        <v>177</v>
      </c>
      <c r="I44" s="8"/>
      <c r="J44" s="3"/>
      <c r="K44" s="8"/>
      <c r="L44" s="8"/>
    </row>
    <row r="45" spans="2:12" x14ac:dyDescent="0.3">
      <c r="B45" s="12" t="s">
        <v>37</v>
      </c>
      <c r="C45" s="14" t="s">
        <v>62</v>
      </c>
      <c r="D45" s="14" t="s">
        <v>50</v>
      </c>
      <c r="E45" s="14" t="s">
        <v>85</v>
      </c>
      <c r="F45" s="13" t="s">
        <v>39</v>
      </c>
      <c r="G45" s="13" t="s">
        <v>178</v>
      </c>
      <c r="I45" s="8"/>
      <c r="J45" s="3"/>
      <c r="K45" s="8"/>
      <c r="L45" s="8"/>
    </row>
    <row r="46" spans="2:12" x14ac:dyDescent="0.3">
      <c r="B46" s="12" t="s">
        <v>38</v>
      </c>
      <c r="C46" s="14" t="s">
        <v>45</v>
      </c>
      <c r="D46" s="14" t="s">
        <v>49</v>
      </c>
      <c r="E46" s="14" t="s">
        <v>84</v>
      </c>
      <c r="F46" s="13" t="s">
        <v>40</v>
      </c>
      <c r="G46" s="27" t="s">
        <v>141</v>
      </c>
      <c r="I46" s="8"/>
      <c r="J46" s="3"/>
      <c r="K46" s="8"/>
      <c r="L46" s="8"/>
    </row>
    <row r="47" spans="2:12" x14ac:dyDescent="0.3">
      <c r="B47" s="12" t="s">
        <v>95</v>
      </c>
      <c r="C47" s="15" t="s">
        <v>153</v>
      </c>
      <c r="D47" s="15" t="s">
        <v>137</v>
      </c>
      <c r="E47" s="15" t="s">
        <v>152</v>
      </c>
      <c r="F47" s="18" t="s">
        <v>151</v>
      </c>
      <c r="G47" s="28" t="s">
        <v>181</v>
      </c>
      <c r="I47" s="29"/>
    </row>
    <row r="48" spans="2:12" hidden="1" outlineLevel="1" x14ac:dyDescent="0.3">
      <c r="B48" s="12" t="s">
        <v>133</v>
      </c>
      <c r="C48" s="14" t="s">
        <v>142</v>
      </c>
      <c r="D48" s="17" t="s">
        <v>135</v>
      </c>
      <c r="E48" s="19" t="s">
        <v>148</v>
      </c>
      <c r="F48" s="14" t="s">
        <v>146</v>
      </c>
      <c r="G48" s="28" t="s">
        <v>179</v>
      </c>
      <c r="I48" s="30"/>
    </row>
    <row r="49" spans="2:12" hidden="1" outlineLevel="1" x14ac:dyDescent="0.3">
      <c r="B49" s="12" t="s">
        <v>134</v>
      </c>
      <c r="C49" s="14" t="s">
        <v>142</v>
      </c>
      <c r="D49" s="14" t="s">
        <v>136</v>
      </c>
      <c r="E49" s="19" t="s">
        <v>149</v>
      </c>
      <c r="F49" s="14" t="s">
        <v>147</v>
      </c>
      <c r="G49" s="14" t="s">
        <v>180</v>
      </c>
      <c r="I49" s="29"/>
    </row>
    <row r="50" spans="2:12" collapsed="1" x14ac:dyDescent="0.3"/>
    <row r="51" spans="2:12" x14ac:dyDescent="0.3">
      <c r="B51" s="9" t="s">
        <v>7</v>
      </c>
      <c r="C51" s="9" t="s">
        <v>1</v>
      </c>
      <c r="D51" s="9" t="s">
        <v>0</v>
      </c>
      <c r="E51" s="9" t="s">
        <v>3</v>
      </c>
      <c r="F51" s="8"/>
      <c r="H51" s="31"/>
      <c r="I51" s="8"/>
      <c r="J51" s="3"/>
      <c r="K51" s="8"/>
      <c r="L51" s="8"/>
    </row>
    <row r="52" spans="2:12" x14ac:dyDescent="0.3">
      <c r="B52" s="12" t="s">
        <v>5</v>
      </c>
      <c r="C52" s="13" t="s">
        <v>9</v>
      </c>
      <c r="D52" s="13" t="s">
        <v>9</v>
      </c>
      <c r="E52" s="13" t="s">
        <v>9</v>
      </c>
      <c r="F52" s="8"/>
      <c r="H52" s="8"/>
      <c r="I52" s="8"/>
      <c r="J52" s="3"/>
      <c r="K52" s="8"/>
      <c r="L52" s="8"/>
    </row>
    <row r="53" spans="2:12" x14ac:dyDescent="0.3">
      <c r="B53" s="12" t="s">
        <v>8</v>
      </c>
      <c r="C53" s="13" t="s">
        <v>19</v>
      </c>
      <c r="D53" s="13" t="s">
        <v>19</v>
      </c>
      <c r="E53" s="13" t="s">
        <v>124</v>
      </c>
      <c r="F53" s="8"/>
      <c r="H53" s="8"/>
      <c r="I53" s="8"/>
      <c r="J53" s="3"/>
      <c r="K53" s="8"/>
      <c r="L53" s="8"/>
    </row>
    <row r="54" spans="2:12" x14ac:dyDescent="0.3">
      <c r="B54" s="12" t="s">
        <v>10</v>
      </c>
      <c r="C54" s="13" t="s">
        <v>43</v>
      </c>
      <c r="D54" s="13" t="s">
        <v>43</v>
      </c>
      <c r="E54" s="13" t="s">
        <v>125</v>
      </c>
      <c r="F54" s="8"/>
      <c r="G54" s="8"/>
      <c r="H54" s="8"/>
      <c r="I54" s="8"/>
      <c r="J54" s="3"/>
      <c r="K54" s="8"/>
      <c r="L54" s="8"/>
    </row>
    <row r="55" spans="2:12" x14ac:dyDescent="0.3">
      <c r="B55" s="12" t="s">
        <v>53</v>
      </c>
      <c r="C55" s="14" t="s">
        <v>22</v>
      </c>
      <c r="D55" s="14" t="s">
        <v>25</v>
      </c>
      <c r="E55" s="13" t="s">
        <v>126</v>
      </c>
      <c r="F55" s="8"/>
      <c r="G55" s="8"/>
      <c r="H55" s="8"/>
      <c r="I55" s="8"/>
      <c r="J55" s="3"/>
      <c r="K55" s="8"/>
      <c r="L55" s="8"/>
    </row>
    <row r="56" spans="2:12" x14ac:dyDescent="0.3">
      <c r="B56" s="12" t="s">
        <v>54</v>
      </c>
      <c r="C56" s="14" t="s">
        <v>27</v>
      </c>
      <c r="D56" s="14" t="s">
        <v>26</v>
      </c>
      <c r="E56" s="13" t="s">
        <v>127</v>
      </c>
      <c r="F56" s="8"/>
      <c r="G56" s="8"/>
      <c r="H56" s="8"/>
      <c r="I56" s="8"/>
      <c r="J56" s="3"/>
      <c r="K56" s="8"/>
      <c r="L56" s="8"/>
    </row>
    <row r="57" spans="2:12" x14ac:dyDescent="0.3">
      <c r="B57" s="12" t="s">
        <v>55</v>
      </c>
      <c r="C57" s="14" t="s">
        <v>58</v>
      </c>
      <c r="D57" s="14" t="s">
        <v>52</v>
      </c>
      <c r="E57" s="13" t="s">
        <v>128</v>
      </c>
      <c r="F57" s="8"/>
      <c r="G57" s="8"/>
      <c r="H57" s="8"/>
      <c r="I57" s="8"/>
      <c r="J57" s="3"/>
      <c r="K57" s="8"/>
      <c r="L57" s="8"/>
    </row>
    <row r="58" spans="2:12" x14ac:dyDescent="0.3">
      <c r="B58" s="12" t="s">
        <v>37</v>
      </c>
      <c r="C58" s="14" t="s">
        <v>60</v>
      </c>
      <c r="D58" s="24" t="s">
        <v>150</v>
      </c>
      <c r="E58" s="13" t="s">
        <v>130</v>
      </c>
      <c r="F58" s="8"/>
      <c r="G58" s="8"/>
      <c r="H58" s="8"/>
      <c r="I58" s="8"/>
      <c r="J58" s="3"/>
      <c r="K58" s="8"/>
      <c r="L58" s="8"/>
    </row>
    <row r="59" spans="2:12" x14ac:dyDescent="0.3">
      <c r="B59" s="12" t="s">
        <v>38</v>
      </c>
      <c r="C59" s="14" t="s">
        <v>63</v>
      </c>
      <c r="D59" s="14" t="s">
        <v>61</v>
      </c>
      <c r="E59" s="13" t="s">
        <v>129</v>
      </c>
      <c r="F59" s="8"/>
      <c r="G59" s="8"/>
      <c r="H59" s="8"/>
      <c r="I59" s="8"/>
      <c r="J59" s="3"/>
      <c r="K59" s="8"/>
      <c r="L59" s="8"/>
    </row>
    <row r="60" spans="2:12" x14ac:dyDescent="0.3">
      <c r="B60" s="12" t="s">
        <v>95</v>
      </c>
      <c r="C60" s="15" t="s">
        <v>154</v>
      </c>
      <c r="D60" s="15" t="s">
        <v>140</v>
      </c>
      <c r="E60" s="15" t="s">
        <v>155</v>
      </c>
      <c r="F60" s="8"/>
      <c r="G60" s="8"/>
      <c r="H60" s="8"/>
      <c r="I60" s="8"/>
      <c r="J60" s="3"/>
      <c r="K60" s="8"/>
      <c r="L60" s="8"/>
    </row>
    <row r="61" spans="2:12" hidden="1" outlineLevel="1" x14ac:dyDescent="0.3">
      <c r="B61" s="12" t="s">
        <v>133</v>
      </c>
      <c r="C61" s="14" t="s">
        <v>142</v>
      </c>
      <c r="D61" s="17" t="s">
        <v>138</v>
      </c>
      <c r="E61" s="17" t="s">
        <v>102</v>
      </c>
    </row>
    <row r="62" spans="2:12" hidden="1" outlineLevel="1" x14ac:dyDescent="0.3">
      <c r="B62" s="12" t="s">
        <v>134</v>
      </c>
      <c r="C62" s="14" t="s">
        <v>142</v>
      </c>
      <c r="D62" s="17" t="s">
        <v>139</v>
      </c>
      <c r="E62" s="17" t="s">
        <v>141</v>
      </c>
    </row>
    <row r="63" spans="2:12" collapsed="1" x14ac:dyDescent="0.3"/>
    <row r="66" spans="3:4" x14ac:dyDescent="0.3">
      <c r="D66" s="1"/>
    </row>
    <row r="68" spans="3:4" x14ac:dyDescent="0.3">
      <c r="C68" s="2"/>
    </row>
    <row r="69" spans="3:4" x14ac:dyDescent="0.3">
      <c r="C69" s="2"/>
    </row>
    <row r="70" spans="3:4" x14ac:dyDescent="0.3">
      <c r="C70" s="2"/>
    </row>
    <row r="71" spans="3:4" x14ac:dyDescent="0.3">
      <c r="C71" s="2"/>
    </row>
    <row r="72" spans="3:4" x14ac:dyDescent="0.3">
      <c r="C72" s="2"/>
    </row>
    <row r="73" spans="3:4" x14ac:dyDescent="0.3">
      <c r="C73" s="2"/>
    </row>
    <row r="74" spans="3:4" x14ac:dyDescent="0.3">
      <c r="C74" s="2"/>
    </row>
    <row r="75" spans="3:4" x14ac:dyDescent="0.3">
      <c r="C75" s="2"/>
    </row>
    <row r="76" spans="3:4" x14ac:dyDescent="0.3">
      <c r="C76" s="2"/>
    </row>
    <row r="77" spans="3:4" x14ac:dyDescent="0.3">
      <c r="C77" s="2"/>
    </row>
    <row r="78" spans="3:4" x14ac:dyDescent="0.3">
      <c r="C78" s="2"/>
    </row>
    <row r="79" spans="3:4" x14ac:dyDescent="0.3">
      <c r="C79" s="2"/>
    </row>
    <row r="80" spans="3:4" x14ac:dyDescent="0.3">
      <c r="C80" s="4"/>
      <c r="D80" s="5"/>
    </row>
    <row r="81" spans="3:4" x14ac:dyDescent="0.3">
      <c r="C81" s="2"/>
    </row>
    <row r="82" spans="3:4" x14ac:dyDescent="0.3">
      <c r="C82" s="2"/>
    </row>
    <row r="83" spans="3:4" x14ac:dyDescent="0.3">
      <c r="C83" s="4"/>
      <c r="D83" s="5"/>
    </row>
    <row r="84" spans="3:4" x14ac:dyDescent="0.3">
      <c r="C84" s="2"/>
    </row>
    <row r="85" spans="3:4" x14ac:dyDescent="0.3">
      <c r="C85" s="2"/>
    </row>
    <row r="86" spans="3:4" x14ac:dyDescent="0.3">
      <c r="C86" s="2"/>
    </row>
    <row r="87" spans="3:4" x14ac:dyDescent="0.3">
      <c r="C87" s="2"/>
    </row>
    <row r="88" spans="3:4" x14ac:dyDescent="0.3">
      <c r="C88" s="2"/>
    </row>
    <row r="89" spans="3:4" x14ac:dyDescent="0.3">
      <c r="C89" s="2"/>
    </row>
    <row r="90" spans="3:4" x14ac:dyDescent="0.3">
      <c r="C90" s="2"/>
    </row>
    <row r="91" spans="3:4" x14ac:dyDescent="0.3">
      <c r="C91" s="2"/>
    </row>
    <row r="92" spans="3:4" x14ac:dyDescent="0.3">
      <c r="C92" s="2"/>
    </row>
    <row r="93" spans="3:4" x14ac:dyDescent="0.3">
      <c r="C93" s="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core</cp:lastModifiedBy>
  <dcterms:created xsi:type="dcterms:W3CDTF">2020-05-27T03:48:19Z</dcterms:created>
  <dcterms:modified xsi:type="dcterms:W3CDTF">2020-07-18T01:50:37Z</dcterms:modified>
</cp:coreProperties>
</file>